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92" yWindow="36" windowWidth="14808" windowHeight="8016"/>
  </bookViews>
  <sheets>
    <sheet name="Orden ALFABETICO" sheetId="5" r:id="rId1"/>
    <sheet name="Orden AUTONOMIA FISCAL" sheetId="7" r:id="rId2"/>
  </sheets>
  <calcPr calcId="145621"/>
</workbook>
</file>

<file path=xl/calcChain.xml><?xml version="1.0" encoding="utf-8"?>
<calcChain xmlns="http://schemas.openxmlformats.org/spreadsheetml/2006/main">
  <c r="E41" i="7" l="1"/>
  <c r="J41" i="7" s="1"/>
  <c r="L41" i="7" s="1"/>
  <c r="E18" i="7"/>
  <c r="J18" i="7" s="1"/>
  <c r="L18" i="7" s="1"/>
  <c r="E42" i="7"/>
  <c r="J42" i="7" s="1"/>
  <c r="L42" i="7" s="1"/>
  <c r="E46" i="7"/>
  <c r="J46" i="7" s="1"/>
  <c r="L46" i="7" s="1"/>
  <c r="E12" i="7"/>
  <c r="J12" i="7" s="1"/>
  <c r="L12" i="7" s="1"/>
  <c r="E25" i="7"/>
  <c r="J25" i="7" s="1"/>
  <c r="L25" i="7" s="1"/>
  <c r="E35" i="7"/>
  <c r="J35" i="7" s="1"/>
  <c r="L35" i="7" s="1"/>
  <c r="E29" i="7"/>
  <c r="J29" i="7" s="1"/>
  <c r="L29" i="7" s="1"/>
  <c r="E48" i="7"/>
  <c r="J48" i="7" s="1"/>
  <c r="L48" i="7" s="1"/>
  <c r="E24" i="7"/>
  <c r="J24" i="7" s="1"/>
  <c r="L24" i="7" s="1"/>
  <c r="E32" i="7"/>
  <c r="J32" i="7" s="1"/>
  <c r="L32" i="7" s="1"/>
  <c r="J34" i="7"/>
  <c r="L34" i="7" s="1"/>
  <c r="E34" i="7"/>
  <c r="E21" i="7"/>
  <c r="J21" i="7" s="1"/>
  <c r="L21" i="7" s="1"/>
  <c r="E53" i="7"/>
  <c r="J53" i="7" s="1"/>
  <c r="L53" i="7" s="1"/>
  <c r="E26" i="7"/>
  <c r="J26" i="7" s="1"/>
  <c r="L26" i="7" s="1"/>
  <c r="E39" i="7"/>
  <c r="J39" i="7" s="1"/>
  <c r="L39" i="7" s="1"/>
  <c r="E17" i="7"/>
  <c r="J17" i="7" s="1"/>
  <c r="L17" i="7" s="1"/>
  <c r="E51" i="7"/>
  <c r="J51" i="7" s="1"/>
  <c r="L51" i="7" s="1"/>
  <c r="E31" i="7"/>
  <c r="J31" i="7" s="1"/>
  <c r="L31" i="7" s="1"/>
  <c r="J19" i="7"/>
  <c r="L19" i="7" s="1"/>
  <c r="E19" i="7"/>
  <c r="E38" i="7"/>
  <c r="J38" i="7" s="1"/>
  <c r="L38" i="7" s="1"/>
  <c r="E30" i="7"/>
  <c r="J30" i="7" s="1"/>
  <c r="L30" i="7" s="1"/>
  <c r="E28" i="7"/>
  <c r="J28" i="7" s="1"/>
  <c r="L28" i="7" s="1"/>
  <c r="E50" i="7"/>
  <c r="J50" i="7" s="1"/>
  <c r="L50" i="7" s="1"/>
  <c r="E23" i="7"/>
  <c r="J23" i="7" s="1"/>
  <c r="L23" i="7" s="1"/>
  <c r="E43" i="7"/>
  <c r="J43" i="7" s="1"/>
  <c r="L43" i="7" s="1"/>
  <c r="E13" i="7"/>
  <c r="J13" i="7" s="1"/>
  <c r="L13" i="7" s="1"/>
  <c r="E40" i="7"/>
  <c r="J40" i="7" s="1"/>
  <c r="L40" i="7" s="1"/>
  <c r="E52" i="7"/>
  <c r="J52" i="7" s="1"/>
  <c r="L52" i="7" s="1"/>
  <c r="E14" i="7"/>
  <c r="J14" i="7" s="1"/>
  <c r="L14" i="7" s="1"/>
  <c r="E36" i="7"/>
  <c r="J36" i="7" s="1"/>
  <c r="L36" i="7" s="1"/>
  <c r="E44" i="7"/>
  <c r="J44" i="7" s="1"/>
  <c r="L44" i="7" s="1"/>
  <c r="E15" i="7"/>
  <c r="J15" i="7" s="1"/>
  <c r="L15" i="7" s="1"/>
  <c r="E16" i="7"/>
  <c r="J16" i="7" s="1"/>
  <c r="L16" i="7" s="1"/>
  <c r="E47" i="7"/>
  <c r="J47" i="7" s="1"/>
  <c r="L47" i="7" s="1"/>
  <c r="E22" i="7"/>
  <c r="J22" i="7" s="1"/>
  <c r="L22" i="7" s="1"/>
  <c r="E20" i="7"/>
  <c r="J20" i="7" s="1"/>
  <c r="L20" i="7" s="1"/>
  <c r="E49" i="7"/>
  <c r="J49" i="7" s="1"/>
  <c r="L49" i="7" s="1"/>
  <c r="E45" i="7"/>
  <c r="J45" i="7" s="1"/>
  <c r="L45" i="7" s="1"/>
  <c r="E37" i="7"/>
  <c r="J37" i="7" s="1"/>
  <c r="L37" i="7" s="1"/>
  <c r="J27" i="7"/>
  <c r="L27" i="7" s="1"/>
  <c r="E27" i="7"/>
  <c r="E33" i="7"/>
  <c r="J33" i="7" s="1"/>
  <c r="L33" i="7" s="1"/>
  <c r="E13" i="5" l="1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12" i="5"/>
  <c r="J15" i="5" l="1"/>
  <c r="L15" i="5" s="1"/>
  <c r="J49" i="5"/>
  <c r="L49" i="5" s="1"/>
  <c r="J37" i="5"/>
  <c r="L37" i="5" s="1"/>
  <c r="J38" i="5"/>
  <c r="L38" i="5" s="1"/>
  <c r="J42" i="5"/>
  <c r="L42" i="5" s="1"/>
  <c r="J16" i="5"/>
  <c r="L16" i="5" s="1"/>
  <c r="J12" i="5"/>
  <c r="L12" i="5" s="1"/>
  <c r="J22" i="5"/>
  <c r="L22" i="5" s="1"/>
  <c r="J23" i="5"/>
  <c r="L23" i="5" s="1"/>
  <c r="J27" i="5"/>
  <c r="L27" i="5" s="1"/>
  <c r="J40" i="5"/>
  <c r="L40" i="5" s="1"/>
  <c r="J46" i="5"/>
  <c r="L46" i="5" s="1"/>
  <c r="J43" i="5"/>
  <c r="L43" i="5" s="1"/>
  <c r="J13" i="5"/>
  <c r="L13" i="5" s="1"/>
  <c r="J25" i="5"/>
  <c r="L25" i="5" s="1"/>
  <c r="J17" i="5"/>
  <c r="L17" i="5" s="1"/>
  <c r="J47" i="5"/>
  <c r="L47" i="5" s="1"/>
  <c r="J20" i="5"/>
  <c r="L20" i="5" s="1"/>
  <c r="J34" i="5"/>
  <c r="L34" i="5" s="1"/>
  <c r="J29" i="5"/>
  <c r="L29" i="5" s="1"/>
  <c r="J45" i="5"/>
  <c r="L45" i="5" s="1"/>
  <c r="J33" i="5"/>
  <c r="L33" i="5" s="1"/>
  <c r="J51" i="5"/>
  <c r="L51" i="5" s="1"/>
  <c r="J32" i="5"/>
  <c r="L32" i="5" s="1"/>
  <c r="J19" i="5"/>
  <c r="L19" i="5" s="1"/>
  <c r="J31" i="5"/>
  <c r="L31" i="5" s="1"/>
  <c r="J39" i="5"/>
  <c r="L39" i="5" s="1"/>
  <c r="J26" i="5"/>
  <c r="L26" i="5" s="1"/>
  <c r="J35" i="5"/>
  <c r="L35" i="5" s="1"/>
  <c r="J18" i="5"/>
  <c r="L18" i="5" s="1"/>
  <c r="J28" i="5"/>
  <c r="L28" i="5" s="1"/>
  <c r="J53" i="5"/>
  <c r="L53" i="5" s="1"/>
  <c r="J44" i="5"/>
  <c r="L44" i="5" s="1"/>
  <c r="J41" i="5"/>
  <c r="L41" i="5" s="1"/>
  <c r="J21" i="5"/>
  <c r="L21" i="5" s="1"/>
  <c r="J14" i="5"/>
  <c r="L14" i="5" s="1"/>
  <c r="J24" i="5"/>
  <c r="L24" i="5" s="1"/>
  <c r="J30" i="5"/>
  <c r="L30" i="5" s="1"/>
  <c r="J48" i="5"/>
  <c r="L48" i="5" s="1"/>
  <c r="J50" i="5"/>
  <c r="L50" i="5" s="1"/>
  <c r="J52" i="5"/>
  <c r="L52" i="5" s="1"/>
  <c r="J36" i="5"/>
  <c r="L36" i="5" s="1"/>
</calcChain>
</file>

<file path=xl/sharedStrings.xml><?xml version="1.0" encoding="utf-8"?>
<sst xmlns="http://schemas.openxmlformats.org/spreadsheetml/2006/main" count="122" uniqueCount="61">
  <si>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</si>
  <si>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</si>
  <si>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</si>
  <si>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</si>
  <si>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</si>
  <si>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</si>
  <si>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</si>
  <si>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</si>
  <si>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</si>
  <si>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</si>
  <si>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</si>
  <si>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</si>
  <si>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</si>
  <si>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</si>
  <si>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</si>
  <si>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</si>
  <si>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</si>
  <si>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</si>
  <si>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</si>
  <si>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</si>
  <si>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</si>
  <si>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</si>
  <si>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</si>
  <si>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</si>
  <si>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</si>
  <si>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</si>
  <si>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</si>
  <si>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</si>
  <si>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</si>
  <si>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</si>
  <si>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</si>
  <si>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</si>
  <si>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</si>
  <si>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</si>
  <si>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</si>
  <si>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</si>
  <si>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</si>
  <si>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</si>
  <si>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</si>
  <si>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</si>
  <si>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 </t>
  </si>
  <si>
    <t>Total ingresos</t>
  </si>
  <si>
    <t>Autonomía Fiscal</t>
  </si>
  <si>
    <t>A-B-C-D-E</t>
  </si>
  <si>
    <t>Capítulo 1</t>
  </si>
  <si>
    <t>Capítulo 2</t>
  </si>
  <si>
    <t>Capítulo 3</t>
  </si>
  <si>
    <t>(A) Total capitulos 1 al 3</t>
  </si>
  <si>
    <t>(B) Precios publicos</t>
  </si>
  <si>
    <t>(C) Ventas</t>
  </si>
  <si>
    <t>(D) Reintegros</t>
  </si>
  <si>
    <t>(E) Otros ingresos</t>
  </si>
  <si>
    <t xml:space="preserve">Badajoz                                                               </t>
  </si>
  <si>
    <t>Autonomía fiscal 2020</t>
  </si>
  <si>
    <t>Este indicador muestra el porcentaje de los Ingresos de naturaleza tributaria sobre el total de Ingresos.</t>
  </si>
  <si>
    <t>El importe de los ingresos de naturaleza tributaria se obtiene de los importes de los capítulos 1 a 3 del presupuesto de Ingresos, detraídos los importes correspondientes a los artículos 34 (precios publicos), 36 (ventas), 38 (reintegros) y 39 (otros ingresos).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</si>
  <si>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30-06-21). Las denominaciones y criterios de calculo de los indicadores están basados en el Documento "Indicadores de la cuenta general de las entidades locales".</t>
    </r>
  </si>
  <si>
    <t>No están disponibles los datos de Ávila, Ourense, Bilbao, Girona, Murcia, Las Palmas, Santa Cruz y Vitoria</t>
  </si>
  <si>
    <t xml:space="preserve">Alicante/Alacant                                                      </t>
  </si>
  <si>
    <t xml:space="preserve">Castellón de la Plana/Castelló de la Plana                            </t>
  </si>
  <si>
    <t xml:space="preserve">Segovia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</si>
</sst>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Univers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i/>
      <sz val="8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3" fontId="4" fillId="0" borderId="0" xfId="0" applyNumberFormat="1" applyFont="1"/>
    <xf numFmtId="4" fontId="4" fillId="0" borderId="0" xfId="0" applyNumberFormat="1" applyFont="1"/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3" fontId="9" fillId="3" borderId="1" xfId="2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4" fontId="7" fillId="0" borderId="1" xfId="3" applyNumberFormat="1" applyFont="1" applyFill="1" applyBorder="1" applyAlignment="1">
      <alignment horizontal="center" vertical="center"/>
    </xf>
    <xf numFmtId="0" fontId="9" fillId="3" borderId="1" xfId="4" applyFont="1" applyFill="1" applyBorder="1" applyAlignment="1">
      <alignment horizontal="center" vertical="center" wrapText="1"/>
    </xf>
    <xf numFmtId="3" fontId="9" fillId="3" borderId="1" xfId="2" applyNumberFormat="1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0" xfId="0" applyFont="1" applyBorder="1"/>
    <xf numFmtId="0" fontId="10" fillId="0" borderId="0" xfId="1" applyFont="1" applyFill="1" applyBorder="1" applyAlignment="1">
      <alignment horizontal="right" wrapText="1"/>
    </xf>
    <xf numFmtId="4" fontId="10" fillId="0" borderId="0" xfId="1" applyNumberFormat="1" applyFont="1" applyFill="1" applyBorder="1" applyAlignment="1">
      <alignment horizontal="right" wrapText="1"/>
    </xf>
    <xf numFmtId="164" fontId="9" fillId="0" borderId="0" xfId="6" applyNumberFormat="1" applyFont="1" applyFill="1" applyBorder="1" applyAlignment="1">
      <alignment horizontal="center" wrapText="1"/>
    </xf>
    <xf numFmtId="3" fontId="9" fillId="0" borderId="0" xfId="2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3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0" borderId="0" xfId="0" applyFont="1"/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3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" xfId="1" applyFont="1" applyFill="1" applyBorder="1" applyAlignment="1">
      <alignment horizontal="right" vertical="center" wrapText="1"/>
    </xf>
    <xf numFmtId="4" fontId="10" fillId="0" borderId="1" xfId="1" applyNumberFormat="1" applyFont="1" applyFill="1" applyBorder="1" applyAlignment="1">
      <alignment horizontal="right" vertical="center" wrapText="1"/>
    </xf>
    <xf numFmtId="164" fontId="9" fillId="2" borderId="2" xfId="6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1" applyFont="1" applyFill="1" applyBorder="1" applyAlignment="1">
      <alignment horizontal="right" vertical="center" wrapText="1"/>
    </xf>
    <xf numFmtId="4" fontId="10" fillId="0" borderId="0" xfId="1" applyNumberFormat="1" applyFont="1" applyFill="1" applyBorder="1" applyAlignment="1">
      <alignment horizontal="right" vertical="center" wrapText="1"/>
    </xf>
    <xf numFmtId="164" fontId="9" fillId="0" borderId="0" xfId="6" applyNumberFormat="1" applyFont="1" applyFill="1" applyBorder="1" applyAlignment="1">
      <alignment horizontal="center" vertical="center" wrapText="1"/>
    </xf>
    <xf numFmtId="4" fontId="9" fillId="0" borderId="0" xfId="5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5" applyFont="1" applyFill="1" applyBorder="1" applyAlignment="1">
      <alignment horizontal="left" vertical="center"/>
    </xf>
  </cellXfs>
  <cellStyles count="7">
    <cellStyle name="Normal" xfId="0" builtinId="0"/>
    <cellStyle name="Normal_CENSOResumen(INTERNET) 2" xfId="3"/>
    <cellStyle name="Normal_Hoja1" xfId="1"/>
    <cellStyle name="Normal_icio" xfId="2"/>
    <cellStyle name="Normal_IngGast (2)" xfId="4"/>
    <cellStyle name="Normal_todo" xfId="5"/>
    <cellStyle name="Porcentaje" xfId="6" builtinId="5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993992</xdr:colOff>
      <xdr:row>1</xdr:row>
      <xdr:rowOff>310515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93992" cy="523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workbookViewId="0">
      <selection activeCell="Q12" sqref="Q12"/>
    </sheetView>
  </sheetViews>
  <sheetFormatPr baseColWidth="10" defaultRowHeight="18"/>
  <cols>
    <col min="1" max="1" width="37" style="46" customWidth="1"/>
    <col min="2" max="2" width="10" style="46" hidden="1" customWidth="1"/>
    <col min="3" max="3" width="9.44140625" style="46" hidden="1" customWidth="1"/>
    <col min="4" max="4" width="10" style="46" hidden="1" customWidth="1"/>
    <col min="5" max="6" width="13.6640625" style="46" hidden="1" customWidth="1"/>
    <col min="7" max="7" width="15.33203125" style="46" hidden="1" customWidth="1"/>
    <col min="8" max="9" width="13.6640625" style="46" hidden="1" customWidth="1"/>
    <col min="10" max="10" width="15.33203125" style="46" hidden="1" customWidth="1"/>
    <col min="11" max="11" width="16.109375" style="46" hidden="1" customWidth="1"/>
    <col min="12" max="12" width="15.44140625" style="46" customWidth="1"/>
    <col min="13" max="16384" width="11.5546875" style="46"/>
  </cols>
  <sheetData>
    <row r="1" spans="1:16" s="32" customFormat="1" ht="16.8">
      <c r="E1" s="33"/>
      <c r="F1" s="33"/>
      <c r="G1" s="33"/>
      <c r="H1" s="34"/>
      <c r="I1" s="34"/>
      <c r="J1" s="34"/>
      <c r="K1" s="34"/>
      <c r="L1" s="34"/>
    </row>
    <row r="2" spans="1:16" s="32" customFormat="1" ht="27.75" customHeight="1">
      <c r="A2" s="4"/>
      <c r="B2" s="4"/>
      <c r="C2" s="4"/>
      <c r="D2" s="4"/>
      <c r="E2" s="5"/>
      <c r="F2" s="5"/>
      <c r="G2" s="5"/>
      <c r="H2" s="4"/>
      <c r="I2" s="4"/>
      <c r="J2" s="4"/>
      <c r="K2" s="4"/>
      <c r="L2" s="4"/>
    </row>
    <row r="3" spans="1:16" s="32" customFormat="1" ht="26.25" customHeight="1">
      <c r="A3" s="6" t="s">
        <v>53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6" s="32" customFormat="1" ht="21.6">
      <c r="A4" s="35" t="s">
        <v>36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2" t="s">
        <v>40</v>
      </c>
    </row>
    <row r="5" spans="1:16" s="32" customFormat="1" ht="16.8">
      <c r="E5" s="36"/>
      <c r="F5" s="36"/>
      <c r="G5" s="36"/>
      <c r="H5" s="37"/>
      <c r="I5" s="37"/>
      <c r="J5" s="37"/>
      <c r="K5" s="37"/>
      <c r="L5" s="37"/>
    </row>
    <row r="6" spans="1:16" s="32" customFormat="1" ht="16.8">
      <c r="A6" s="38" t="s">
        <v>54</v>
      </c>
      <c r="B6" s="38"/>
      <c r="C6" s="38"/>
      <c r="D6" s="38"/>
      <c r="E6" s="39"/>
      <c r="F6" s="39"/>
      <c r="G6" s="39"/>
      <c r="H6" s="40"/>
      <c r="I6" s="40"/>
      <c r="J6" s="40"/>
      <c r="K6" s="40"/>
      <c r="L6" s="40"/>
      <c r="M6" s="41"/>
      <c r="N6" s="41"/>
    </row>
    <row r="7" spans="1:16" s="32" customFormat="1" ht="38.25" customHeight="1">
      <c r="A7" s="29" t="s">
        <v>55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10"/>
      <c r="P7" s="10"/>
    </row>
    <row r="8" spans="1:16" s="32" customFormat="1" ht="9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11"/>
      <c r="P8" s="11"/>
    </row>
    <row r="9" spans="1:16" s="42" customFormat="1" ht="43.5" customHeight="1">
      <c r="A9" s="31" t="s">
        <v>56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6" s="42" customFormat="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6" s="32" customFormat="1" ht="48" customHeight="1">
      <c r="A11" s="14" t="s">
        <v>35</v>
      </c>
      <c r="B11" s="15" t="s">
        <v>44</v>
      </c>
      <c r="C11" s="15" t="s">
        <v>45</v>
      </c>
      <c r="D11" s="15" t="s">
        <v>46</v>
      </c>
      <c r="E11" s="15" t="s">
        <v>47</v>
      </c>
      <c r="F11" s="15" t="s">
        <v>48</v>
      </c>
      <c r="G11" s="15" t="s">
        <v>49</v>
      </c>
      <c r="H11" s="15" t="s">
        <v>50</v>
      </c>
      <c r="I11" s="15" t="s">
        <v>51</v>
      </c>
      <c r="J11" s="16" t="s">
        <v>43</v>
      </c>
      <c r="K11" s="15" t="s">
        <v>41</v>
      </c>
      <c r="L11" s="17" t="s">
        <v>42</v>
      </c>
    </row>
    <row r="12" spans="1:16" ht="15" customHeight="1">
      <c r="A12" s="18" t="s">
        <v>21</v>
      </c>
      <c r="B12" s="43">
        <v>68219831.189999998</v>
      </c>
      <c r="C12" s="43">
        <v>6723113.0199999996</v>
      </c>
      <c r="D12" s="43">
        <v>26238336.670000002</v>
      </c>
      <c r="E12" s="43">
        <f>SUM(B12:D12)</f>
        <v>101181280.88</v>
      </c>
      <c r="F12" s="44">
        <v>620485.63</v>
      </c>
      <c r="G12" s="44">
        <v>31515.68</v>
      </c>
      <c r="H12" s="44">
        <v>22401.09</v>
      </c>
      <c r="I12" s="44">
        <v>5875530.0999999996</v>
      </c>
      <c r="J12" s="44">
        <f t="shared" ref="J12:J53" si="0">E12-F12-G12-H12-I12</f>
        <v>94631348.379999995</v>
      </c>
      <c r="K12" s="43">
        <v>165774388.39999998</v>
      </c>
      <c r="L12" s="45">
        <f t="shared" ref="L12:L53" si="1">J12/K12</f>
        <v>0.57084420152805704</v>
      </c>
    </row>
    <row r="13" spans="1:16" ht="15" customHeight="1">
      <c r="A13" s="18" t="s">
        <v>58</v>
      </c>
      <c r="B13" s="43">
        <v>130527413.65000001</v>
      </c>
      <c r="C13" s="43">
        <v>14649797.439999999</v>
      </c>
      <c r="D13" s="43">
        <v>38746851.299999997</v>
      </c>
      <c r="E13" s="43">
        <f t="shared" ref="E13:E53" si="2">SUM(B13:D13)</f>
        <v>183924062.38999999</v>
      </c>
      <c r="F13" s="44">
        <v>1136553.3799999999</v>
      </c>
      <c r="G13" s="44">
        <v>0</v>
      </c>
      <c r="H13" s="44">
        <v>783294.92</v>
      </c>
      <c r="I13" s="44">
        <v>13606484.439999999</v>
      </c>
      <c r="J13" s="44">
        <f t="shared" si="0"/>
        <v>168397729.65000001</v>
      </c>
      <c r="K13" s="43">
        <v>275594509.17999995</v>
      </c>
      <c r="L13" s="45">
        <f t="shared" si="1"/>
        <v>0.61103441484029652</v>
      </c>
    </row>
    <row r="14" spans="1:16" ht="15" customHeight="1">
      <c r="A14" s="18" t="s">
        <v>2</v>
      </c>
      <c r="B14" s="43">
        <v>74779819.379999995</v>
      </c>
      <c r="C14" s="43">
        <v>7770494.5300000003</v>
      </c>
      <c r="D14" s="43">
        <v>28151219.399999999</v>
      </c>
      <c r="E14" s="43">
        <f t="shared" si="2"/>
        <v>110701533.31</v>
      </c>
      <c r="F14" s="44">
        <v>675294.43</v>
      </c>
      <c r="G14" s="44">
        <v>0</v>
      </c>
      <c r="H14" s="44">
        <v>90593.47</v>
      </c>
      <c r="I14" s="44">
        <v>7409050.1900000004</v>
      </c>
      <c r="J14" s="44">
        <f t="shared" si="0"/>
        <v>102526595.22</v>
      </c>
      <c r="K14" s="43">
        <v>183572542.62</v>
      </c>
      <c r="L14" s="45">
        <f t="shared" si="1"/>
        <v>0.55850724600046942</v>
      </c>
    </row>
    <row r="15" spans="1:16" ht="15" customHeight="1">
      <c r="A15" s="18" t="s">
        <v>52</v>
      </c>
      <c r="B15" s="43">
        <v>62277357.130000003</v>
      </c>
      <c r="C15" s="43">
        <v>7823643.3399999999</v>
      </c>
      <c r="D15" s="43">
        <v>10806612.890000001</v>
      </c>
      <c r="E15" s="43">
        <f t="shared" si="2"/>
        <v>80907613.359999999</v>
      </c>
      <c r="F15" s="44">
        <v>273941.78999999998</v>
      </c>
      <c r="G15" s="44">
        <v>0</v>
      </c>
      <c r="H15" s="44">
        <v>12547.49</v>
      </c>
      <c r="I15" s="44">
        <v>6740209.7400000002</v>
      </c>
      <c r="J15" s="44">
        <f t="shared" si="0"/>
        <v>73880914.340000004</v>
      </c>
      <c r="K15" s="43">
        <v>145789742.53</v>
      </c>
      <c r="L15" s="45">
        <f t="shared" si="1"/>
        <v>0.50676345988331173</v>
      </c>
    </row>
    <row r="16" spans="1:16" ht="15" customHeight="1">
      <c r="A16" s="18" t="s">
        <v>25</v>
      </c>
      <c r="B16" s="43">
        <v>1114721643.9400001</v>
      </c>
      <c r="C16" s="43">
        <v>82770561.010000005</v>
      </c>
      <c r="D16" s="43">
        <v>371542917.22000003</v>
      </c>
      <c r="E16" s="43">
        <f t="shared" si="2"/>
        <v>1569035122.1700001</v>
      </c>
      <c r="F16" s="44">
        <v>38022824.5</v>
      </c>
      <c r="G16" s="44">
        <v>11084891.07</v>
      </c>
      <c r="H16" s="44">
        <v>1478098.1</v>
      </c>
      <c r="I16" s="44">
        <v>162206393.31999999</v>
      </c>
      <c r="J16" s="44">
        <f t="shared" si="0"/>
        <v>1356242915.1800003</v>
      </c>
      <c r="K16" s="43">
        <v>2939111188.2800002</v>
      </c>
      <c r="L16" s="45">
        <f t="shared" si="1"/>
        <v>0.46144661712294333</v>
      </c>
    </row>
    <row r="17" spans="1:12" ht="15" customHeight="1">
      <c r="A17" s="18" t="s">
        <v>12</v>
      </c>
      <c r="B17" s="43">
        <v>83934085.760000005</v>
      </c>
      <c r="C17" s="43">
        <v>10363714.15</v>
      </c>
      <c r="D17" s="43">
        <v>37718367.899999999</v>
      </c>
      <c r="E17" s="43">
        <f t="shared" si="2"/>
        <v>132016167.81</v>
      </c>
      <c r="F17" s="44">
        <v>4217398.9400000004</v>
      </c>
      <c r="G17" s="44">
        <v>1183596.4099999999</v>
      </c>
      <c r="H17" s="44">
        <v>345950.71</v>
      </c>
      <c r="I17" s="44">
        <v>5501937.9000000004</v>
      </c>
      <c r="J17" s="44">
        <f t="shared" si="0"/>
        <v>120767283.85000001</v>
      </c>
      <c r="K17" s="43">
        <v>186659993.70000002</v>
      </c>
      <c r="L17" s="45">
        <f t="shared" si="1"/>
        <v>0.64699072070096186</v>
      </c>
    </row>
    <row r="18" spans="1:12" ht="15" customHeight="1">
      <c r="A18" s="18" t="s">
        <v>27</v>
      </c>
      <c r="B18" s="43">
        <v>31197610.440000001</v>
      </c>
      <c r="C18" s="43">
        <v>6863301.6200000001</v>
      </c>
      <c r="D18" s="43">
        <v>10456716.84</v>
      </c>
      <c r="E18" s="43">
        <f t="shared" si="2"/>
        <v>48517628.900000006</v>
      </c>
      <c r="F18" s="44">
        <v>12880.5</v>
      </c>
      <c r="G18" s="44">
        <v>0</v>
      </c>
      <c r="H18" s="44">
        <v>8144.54</v>
      </c>
      <c r="I18" s="44">
        <v>2846890.62</v>
      </c>
      <c r="J18" s="44">
        <f t="shared" si="0"/>
        <v>45649713.24000001</v>
      </c>
      <c r="K18" s="43">
        <v>73067052.909999996</v>
      </c>
      <c r="L18" s="45">
        <f t="shared" si="1"/>
        <v>0.62476467055854612</v>
      </c>
    </row>
    <row r="19" spans="1:12" ht="15" customHeight="1">
      <c r="A19" s="18" t="s">
        <v>38</v>
      </c>
      <c r="B19" s="43">
        <v>57726558.270000003</v>
      </c>
      <c r="C19" s="43">
        <v>3712973.95</v>
      </c>
      <c r="D19" s="43">
        <v>17438376.789999999</v>
      </c>
      <c r="E19" s="43">
        <f t="shared" si="2"/>
        <v>78877909.010000005</v>
      </c>
      <c r="F19" s="44">
        <v>1174522.95</v>
      </c>
      <c r="G19" s="44">
        <v>411286.67</v>
      </c>
      <c r="H19" s="44">
        <v>-72497.3</v>
      </c>
      <c r="I19" s="44">
        <v>3280931.97</v>
      </c>
      <c r="J19" s="44">
        <f t="shared" si="0"/>
        <v>74083664.719999999</v>
      </c>
      <c r="K19" s="43">
        <v>155663356.78999996</v>
      </c>
      <c r="L19" s="45">
        <f t="shared" si="1"/>
        <v>0.47592231240357807</v>
      </c>
    </row>
    <row r="20" spans="1:12" ht="15" customHeight="1">
      <c r="A20" s="18" t="s">
        <v>59</v>
      </c>
      <c r="B20" s="43">
        <v>95121339.819999993</v>
      </c>
      <c r="C20" s="43">
        <v>6007088.0300000003</v>
      </c>
      <c r="D20" s="43">
        <v>21463088.27</v>
      </c>
      <c r="E20" s="43">
        <f t="shared" si="2"/>
        <v>122591516.11999999</v>
      </c>
      <c r="F20" s="44">
        <v>306638.09000000003</v>
      </c>
      <c r="G20" s="44">
        <v>27853.279999999999</v>
      </c>
      <c r="H20" s="44">
        <v>120900.97</v>
      </c>
      <c r="I20" s="44">
        <v>4172586.36</v>
      </c>
      <c r="J20" s="44">
        <f t="shared" si="0"/>
        <v>117963537.41999999</v>
      </c>
      <c r="K20" s="43">
        <v>176132958.17999998</v>
      </c>
      <c r="L20" s="45">
        <f t="shared" si="1"/>
        <v>0.66974141943069254</v>
      </c>
    </row>
    <row r="21" spans="1:12" ht="15" customHeight="1">
      <c r="A21" s="18" t="s">
        <v>19</v>
      </c>
      <c r="B21" s="43">
        <v>38726614.219999999</v>
      </c>
      <c r="C21" s="43">
        <v>3854569.11</v>
      </c>
      <c r="D21" s="43">
        <v>17179181.239999998</v>
      </c>
      <c r="E21" s="43">
        <f t="shared" si="2"/>
        <v>59760364.569999993</v>
      </c>
      <c r="F21" s="44">
        <v>23133.119999999999</v>
      </c>
      <c r="G21" s="44">
        <v>0</v>
      </c>
      <c r="H21" s="44">
        <v>1322.83</v>
      </c>
      <c r="I21" s="44">
        <v>4680289.2300000004</v>
      </c>
      <c r="J21" s="44">
        <f t="shared" si="0"/>
        <v>55055619.390000001</v>
      </c>
      <c r="K21" s="43">
        <v>81137699.169999987</v>
      </c>
      <c r="L21" s="45">
        <f t="shared" si="1"/>
        <v>0.67854548444425666</v>
      </c>
    </row>
    <row r="22" spans="1:12" ht="15" customHeight="1">
      <c r="A22" s="18" t="s">
        <v>4</v>
      </c>
      <c r="B22" s="43">
        <v>125836683.33</v>
      </c>
      <c r="C22" s="43">
        <v>11140372.15</v>
      </c>
      <c r="D22" s="43">
        <v>18326116.579999998</v>
      </c>
      <c r="E22" s="43">
        <f t="shared" si="2"/>
        <v>155303172.06</v>
      </c>
      <c r="F22" s="44">
        <v>1160756.8</v>
      </c>
      <c r="G22" s="44">
        <v>1508.32</v>
      </c>
      <c r="H22" s="44">
        <v>288547.26</v>
      </c>
      <c r="I22" s="44">
        <v>3854698.02</v>
      </c>
      <c r="J22" s="44">
        <f t="shared" si="0"/>
        <v>149997661.66</v>
      </c>
      <c r="K22" s="43">
        <v>294612985.22000003</v>
      </c>
      <c r="L22" s="45">
        <f t="shared" si="1"/>
        <v>0.50913459075128809</v>
      </c>
    </row>
    <row r="23" spans="1:12" ht="15" customHeight="1">
      <c r="A23" s="18" t="s">
        <v>28</v>
      </c>
      <c r="B23" s="43">
        <v>99434157.939999998</v>
      </c>
      <c r="C23" s="43">
        <v>8968213</v>
      </c>
      <c r="D23" s="43">
        <v>40103536.920000002</v>
      </c>
      <c r="E23" s="43">
        <f t="shared" si="2"/>
        <v>148505907.86000001</v>
      </c>
      <c r="F23" s="44">
        <v>352316.23</v>
      </c>
      <c r="G23" s="44">
        <v>2576434.23</v>
      </c>
      <c r="H23" s="44">
        <v>1669860.13</v>
      </c>
      <c r="I23" s="44">
        <v>7700688.6600000001</v>
      </c>
      <c r="J23" s="44">
        <f t="shared" si="0"/>
        <v>136206608.61000004</v>
      </c>
      <c r="K23" s="43">
        <v>241287636</v>
      </c>
      <c r="L23" s="45">
        <f t="shared" si="1"/>
        <v>0.56449891452374312</v>
      </c>
    </row>
    <row r="24" spans="1:12" ht="15" customHeight="1">
      <c r="A24" s="18" t="s">
        <v>20</v>
      </c>
      <c r="B24" s="43">
        <v>23047243.609999999</v>
      </c>
      <c r="C24" s="43">
        <v>2228644.98</v>
      </c>
      <c r="D24" s="43">
        <v>13623246.310000001</v>
      </c>
      <c r="E24" s="43">
        <f t="shared" si="2"/>
        <v>38899134.899999999</v>
      </c>
      <c r="F24" s="44">
        <v>554246.03</v>
      </c>
      <c r="G24" s="44">
        <v>2519.64</v>
      </c>
      <c r="H24" s="44">
        <v>3325.6</v>
      </c>
      <c r="I24" s="44">
        <v>1508017.77</v>
      </c>
      <c r="J24" s="44">
        <f t="shared" si="0"/>
        <v>36831025.859999992</v>
      </c>
      <c r="K24" s="43">
        <v>53488340.660000004</v>
      </c>
      <c r="L24" s="45">
        <f t="shared" si="1"/>
        <v>0.68858045333874429</v>
      </c>
    </row>
    <row r="25" spans="1:12" ht="15" customHeight="1">
      <c r="A25" s="18" t="s">
        <v>32</v>
      </c>
      <c r="B25" s="43">
        <v>81011777.879999995</v>
      </c>
      <c r="C25" s="43">
        <v>5369770.6200000001</v>
      </c>
      <c r="D25" s="43">
        <v>64687213.75</v>
      </c>
      <c r="E25" s="43">
        <f t="shared" si="2"/>
        <v>151068762.25</v>
      </c>
      <c r="F25" s="44">
        <v>8024436.3200000003</v>
      </c>
      <c r="G25" s="44">
        <v>0</v>
      </c>
      <c r="H25" s="44">
        <v>1047557.19</v>
      </c>
      <c r="I25" s="44">
        <v>5036891.87</v>
      </c>
      <c r="J25" s="44">
        <f t="shared" si="0"/>
        <v>136959876.87</v>
      </c>
      <c r="K25" s="43">
        <v>345579382.58000004</v>
      </c>
      <c r="L25" s="45">
        <f t="shared" si="1"/>
        <v>0.39631958320978372</v>
      </c>
    </row>
    <row r="26" spans="1:12">
      <c r="A26" s="18" t="s">
        <v>0</v>
      </c>
      <c r="B26" s="43">
        <v>115818041.06999999</v>
      </c>
      <c r="C26" s="43">
        <v>10602053.93</v>
      </c>
      <c r="D26" s="43">
        <v>50825653.630000003</v>
      </c>
      <c r="E26" s="43">
        <f t="shared" si="2"/>
        <v>177245748.63</v>
      </c>
      <c r="F26" s="44">
        <v>911890.72</v>
      </c>
      <c r="G26" s="44">
        <v>1591935.65</v>
      </c>
      <c r="H26" s="44">
        <v>217283.87</v>
      </c>
      <c r="I26" s="44">
        <v>12252588.01</v>
      </c>
      <c r="J26" s="44">
        <f t="shared" si="0"/>
        <v>162272050.38</v>
      </c>
      <c r="K26" s="43">
        <v>301402126.33999991</v>
      </c>
      <c r="L26" s="45">
        <f t="shared" si="1"/>
        <v>0.53839052945813415</v>
      </c>
    </row>
    <row r="27" spans="1:12">
      <c r="A27" s="18" t="s">
        <v>23</v>
      </c>
      <c r="B27" s="43">
        <v>35934298.149999999</v>
      </c>
      <c r="C27" s="43">
        <v>3884207.57</v>
      </c>
      <c r="D27" s="43">
        <v>11062724.460000001</v>
      </c>
      <c r="E27" s="43">
        <f t="shared" si="2"/>
        <v>50881230.18</v>
      </c>
      <c r="F27" s="44">
        <v>602314.9</v>
      </c>
      <c r="G27" s="44">
        <v>4561.72</v>
      </c>
      <c r="H27" s="44">
        <v>514570.59</v>
      </c>
      <c r="I27" s="44">
        <v>1937947.6</v>
      </c>
      <c r="J27" s="44">
        <f t="shared" si="0"/>
        <v>47821835.369999997</v>
      </c>
      <c r="K27" s="43">
        <v>69116977.639999986</v>
      </c>
      <c r="L27" s="45">
        <f t="shared" si="1"/>
        <v>0.69189708524413429</v>
      </c>
    </row>
    <row r="28" spans="1:12">
      <c r="A28" s="18" t="s">
        <v>1</v>
      </c>
      <c r="B28" s="43">
        <v>56998815.560000002</v>
      </c>
      <c r="C28" s="43">
        <v>5370118.3499999996</v>
      </c>
      <c r="D28" s="43">
        <v>12026249.710000001</v>
      </c>
      <c r="E28" s="43">
        <f t="shared" si="2"/>
        <v>74395183.620000005</v>
      </c>
      <c r="F28" s="44">
        <v>304114.14</v>
      </c>
      <c r="G28" s="44">
        <v>28500</v>
      </c>
      <c r="H28" s="44">
        <v>48801.77</v>
      </c>
      <c r="I28" s="44">
        <v>5151750.1900000004</v>
      </c>
      <c r="J28" s="44">
        <f t="shared" si="0"/>
        <v>68862017.520000011</v>
      </c>
      <c r="K28" s="43">
        <v>133637464.96000001</v>
      </c>
      <c r="L28" s="45">
        <f t="shared" si="1"/>
        <v>0.51528976204847643</v>
      </c>
    </row>
    <row r="29" spans="1:12">
      <c r="A29" s="18" t="s">
        <v>8</v>
      </c>
      <c r="B29" s="43">
        <v>23024615.18</v>
      </c>
      <c r="C29" s="43">
        <v>1956902.53</v>
      </c>
      <c r="D29" s="43">
        <v>9425181.4299999997</v>
      </c>
      <c r="E29" s="43">
        <f t="shared" si="2"/>
        <v>34406699.140000001</v>
      </c>
      <c r="F29" s="44">
        <v>730056.19</v>
      </c>
      <c r="G29" s="44">
        <v>25011.13</v>
      </c>
      <c r="H29" s="44">
        <v>48251.49</v>
      </c>
      <c r="I29" s="44">
        <v>1034557.51</v>
      </c>
      <c r="J29" s="44">
        <f t="shared" si="0"/>
        <v>32568822.819999997</v>
      </c>
      <c r="K29" s="43">
        <v>52414358.200000003</v>
      </c>
      <c r="L29" s="45">
        <f t="shared" si="1"/>
        <v>0.62137215714300198</v>
      </c>
    </row>
    <row r="30" spans="1:12">
      <c r="A30" s="18" t="s">
        <v>3</v>
      </c>
      <c r="B30" s="43">
        <v>48559045.210000001</v>
      </c>
      <c r="C30" s="43">
        <v>4586507.5999999996</v>
      </c>
      <c r="D30" s="43">
        <v>14176839.07</v>
      </c>
      <c r="E30" s="43">
        <f t="shared" si="2"/>
        <v>67322391.879999995</v>
      </c>
      <c r="F30" s="44">
        <v>224040.8</v>
      </c>
      <c r="G30" s="44">
        <v>0</v>
      </c>
      <c r="H30" s="44">
        <v>52459.25</v>
      </c>
      <c r="I30" s="44">
        <v>1793899.76</v>
      </c>
      <c r="J30" s="44">
        <f t="shared" si="0"/>
        <v>65251992.07</v>
      </c>
      <c r="K30" s="43">
        <v>142705256.04999998</v>
      </c>
      <c r="L30" s="45">
        <f t="shared" si="1"/>
        <v>0.45725009629033919</v>
      </c>
    </row>
    <row r="31" spans="1:12">
      <c r="A31" s="18" t="s">
        <v>13</v>
      </c>
      <c r="B31" s="43">
        <v>62243095.439999998</v>
      </c>
      <c r="C31" s="43">
        <v>7309358.0599999996</v>
      </c>
      <c r="D31" s="43">
        <v>16949013.460000001</v>
      </c>
      <c r="E31" s="43">
        <f t="shared" si="2"/>
        <v>86501466.960000008</v>
      </c>
      <c r="F31" s="44">
        <v>1860692.65</v>
      </c>
      <c r="G31" s="44">
        <v>885807.35</v>
      </c>
      <c r="H31" s="44">
        <v>3050.05</v>
      </c>
      <c r="I31" s="44">
        <v>3956775.71</v>
      </c>
      <c r="J31" s="44">
        <f t="shared" si="0"/>
        <v>79795141.200000018</v>
      </c>
      <c r="K31" s="43">
        <v>132434518.83</v>
      </c>
      <c r="L31" s="45">
        <f t="shared" si="1"/>
        <v>0.60252524723126988</v>
      </c>
    </row>
    <row r="32" spans="1:12">
      <c r="A32" s="18" t="s">
        <v>26</v>
      </c>
      <c r="B32" s="43">
        <v>76198502.189999998</v>
      </c>
      <c r="C32" s="43">
        <v>6683236.79</v>
      </c>
      <c r="D32" s="43">
        <v>26409886.140000001</v>
      </c>
      <c r="E32" s="43">
        <f t="shared" si="2"/>
        <v>109291625.12</v>
      </c>
      <c r="F32" s="44">
        <v>1801576.36</v>
      </c>
      <c r="G32" s="44">
        <v>108098.51</v>
      </c>
      <c r="H32" s="44">
        <v>18676.41</v>
      </c>
      <c r="I32" s="44">
        <v>6891203.8499999996</v>
      </c>
      <c r="J32" s="44">
        <f t="shared" si="0"/>
        <v>100472069.99000001</v>
      </c>
      <c r="K32" s="43">
        <v>169545530.96000001</v>
      </c>
      <c r="L32" s="45">
        <f t="shared" si="1"/>
        <v>0.59259639237382111</v>
      </c>
    </row>
    <row r="33" spans="1:12">
      <c r="A33" s="18" t="s">
        <v>33</v>
      </c>
      <c r="B33" s="43">
        <v>57547953.270000003</v>
      </c>
      <c r="C33" s="43">
        <v>7306129.0099999998</v>
      </c>
      <c r="D33" s="43">
        <v>30985252.77</v>
      </c>
      <c r="E33" s="43">
        <f t="shared" si="2"/>
        <v>95839335.049999997</v>
      </c>
      <c r="F33" s="44">
        <v>624738.35</v>
      </c>
      <c r="G33" s="44">
        <v>115615.18</v>
      </c>
      <c r="H33" s="44">
        <v>5040460.1399999997</v>
      </c>
      <c r="I33" s="44">
        <v>4444421.79</v>
      </c>
      <c r="J33" s="44">
        <f t="shared" si="0"/>
        <v>85614099.589999989</v>
      </c>
      <c r="K33" s="43">
        <v>153725336.25999999</v>
      </c>
      <c r="L33" s="45">
        <f t="shared" si="1"/>
        <v>0.55692901165750874</v>
      </c>
    </row>
    <row r="34" spans="1:12">
      <c r="A34" s="18" t="s">
        <v>29</v>
      </c>
      <c r="B34" s="43">
        <v>35404421.200000003</v>
      </c>
      <c r="C34" s="43">
        <v>3190239.1</v>
      </c>
      <c r="D34" s="43">
        <v>16657799.57</v>
      </c>
      <c r="E34" s="43">
        <f t="shared" si="2"/>
        <v>55252459.870000005</v>
      </c>
      <c r="F34" s="44">
        <v>631650.06000000006</v>
      </c>
      <c r="G34" s="44">
        <v>4684.6400000000003</v>
      </c>
      <c r="H34" s="44">
        <v>19849.86</v>
      </c>
      <c r="I34" s="44">
        <v>2678621.0099999998</v>
      </c>
      <c r="J34" s="44">
        <f t="shared" si="0"/>
        <v>51917654.300000004</v>
      </c>
      <c r="K34" s="43">
        <v>80035861.88000001</v>
      </c>
      <c r="L34" s="45">
        <f t="shared" si="1"/>
        <v>0.64867989274409998</v>
      </c>
    </row>
    <row r="35" spans="1:12">
      <c r="A35" s="18" t="s">
        <v>30</v>
      </c>
      <c r="B35" s="43">
        <v>2387715955.7600002</v>
      </c>
      <c r="C35" s="43">
        <v>175422189.55000001</v>
      </c>
      <c r="D35" s="43">
        <v>505655743.19999999</v>
      </c>
      <c r="E35" s="43">
        <f t="shared" si="2"/>
        <v>3068793888.5100002</v>
      </c>
      <c r="F35" s="44">
        <v>19695236.77</v>
      </c>
      <c r="G35" s="44">
        <v>1109861.7</v>
      </c>
      <c r="H35" s="44">
        <v>24664842.100000001</v>
      </c>
      <c r="I35" s="44">
        <v>214962875.83000001</v>
      </c>
      <c r="J35" s="44">
        <f t="shared" si="0"/>
        <v>2808361072.1100006</v>
      </c>
      <c r="K35" s="43">
        <v>4776439910.6600008</v>
      </c>
      <c r="L35" s="45">
        <f t="shared" si="1"/>
        <v>0.58796114357941243</v>
      </c>
    </row>
    <row r="36" spans="1:12">
      <c r="A36" s="18" t="s">
        <v>5</v>
      </c>
      <c r="B36" s="43">
        <v>237804858.69</v>
      </c>
      <c r="C36" s="43">
        <v>21957353.140000001</v>
      </c>
      <c r="D36" s="43">
        <v>72529308</v>
      </c>
      <c r="E36" s="43">
        <f t="shared" si="2"/>
        <v>332291519.82999998</v>
      </c>
      <c r="F36" s="44">
        <v>976431.29</v>
      </c>
      <c r="G36" s="44">
        <v>128013.65</v>
      </c>
      <c r="H36" s="44">
        <v>1368773.64</v>
      </c>
      <c r="I36" s="44">
        <v>33582085.990000002</v>
      </c>
      <c r="J36" s="44">
        <f t="shared" si="0"/>
        <v>296236215.25999999</v>
      </c>
      <c r="K36" s="43">
        <v>652735878.51999998</v>
      </c>
      <c r="L36" s="45">
        <f t="shared" si="1"/>
        <v>0.4538378002626115</v>
      </c>
    </row>
    <row r="37" spans="1:12">
      <c r="A37" s="18" t="s">
        <v>37</v>
      </c>
      <c r="B37" s="43">
        <v>112630203.28</v>
      </c>
      <c r="C37" s="43">
        <v>8189237</v>
      </c>
      <c r="D37" s="43">
        <v>31866805.010000002</v>
      </c>
      <c r="E37" s="43">
        <f t="shared" si="2"/>
        <v>152686245.28999999</v>
      </c>
      <c r="F37" s="44">
        <v>1161734.23</v>
      </c>
      <c r="G37" s="44">
        <v>1218666.96</v>
      </c>
      <c r="H37" s="44">
        <v>1970780.47</v>
      </c>
      <c r="I37" s="44">
        <v>6924529.6299999999</v>
      </c>
      <c r="J37" s="44">
        <f t="shared" si="0"/>
        <v>141410534</v>
      </c>
      <c r="K37" s="43">
        <v>217080160.56999999</v>
      </c>
      <c r="L37" s="45">
        <f t="shared" si="1"/>
        <v>0.65142080984595807</v>
      </c>
    </row>
    <row r="38" spans="1:12">
      <c r="A38" s="18" t="s">
        <v>14</v>
      </c>
      <c r="B38" s="43">
        <v>22829652.859999999</v>
      </c>
      <c r="C38" s="43">
        <v>2592341.65</v>
      </c>
      <c r="D38" s="43">
        <v>17341959.77</v>
      </c>
      <c r="E38" s="43">
        <f t="shared" si="2"/>
        <v>42763954.280000001</v>
      </c>
      <c r="F38" s="44">
        <v>713861.76</v>
      </c>
      <c r="G38" s="44">
        <v>6504.27</v>
      </c>
      <c r="H38" s="44">
        <v>19824.64</v>
      </c>
      <c r="I38" s="44">
        <v>3072602.56</v>
      </c>
      <c r="J38" s="44">
        <f t="shared" si="0"/>
        <v>38951161.049999997</v>
      </c>
      <c r="K38" s="43">
        <v>70941728.040000007</v>
      </c>
      <c r="L38" s="45">
        <f t="shared" si="1"/>
        <v>0.54905853192690279</v>
      </c>
    </row>
    <row r="39" spans="1:12">
      <c r="A39" s="18" t="s">
        <v>10</v>
      </c>
      <c r="B39" s="43">
        <v>189225626.97</v>
      </c>
      <c r="C39" s="43">
        <v>29956485.75</v>
      </c>
      <c r="D39" s="43">
        <v>91935630.579999998</v>
      </c>
      <c r="E39" s="43">
        <f t="shared" si="2"/>
        <v>311117743.30000001</v>
      </c>
      <c r="F39" s="44">
        <v>3307660.71</v>
      </c>
      <c r="G39" s="44">
        <v>4045.67</v>
      </c>
      <c r="H39" s="44">
        <v>530351.01</v>
      </c>
      <c r="I39" s="44">
        <v>21424265.390000001</v>
      </c>
      <c r="J39" s="44">
        <f t="shared" si="0"/>
        <v>285851420.52000004</v>
      </c>
      <c r="K39" s="43">
        <v>462857076.41000003</v>
      </c>
      <c r="L39" s="45">
        <f t="shared" si="1"/>
        <v>0.61758031817751036</v>
      </c>
    </row>
    <row r="40" spans="1:12">
      <c r="A40" s="18" t="s">
        <v>31</v>
      </c>
      <c r="B40" s="43">
        <v>56289379.869999997</v>
      </c>
      <c r="C40" s="43">
        <v>8936026.6500000004</v>
      </c>
      <c r="D40" s="43">
        <v>39109455.950000003</v>
      </c>
      <c r="E40" s="43">
        <f t="shared" si="2"/>
        <v>104334862.47</v>
      </c>
      <c r="F40" s="44">
        <v>1962682.43</v>
      </c>
      <c r="G40" s="44">
        <v>89059.8</v>
      </c>
      <c r="H40" s="44">
        <v>2694163.89</v>
      </c>
      <c r="I40" s="44">
        <v>14620934.66</v>
      </c>
      <c r="J40" s="44">
        <f t="shared" si="0"/>
        <v>84968021.689999998</v>
      </c>
      <c r="K40" s="43">
        <v>227072069.85000002</v>
      </c>
      <c r="L40" s="45">
        <f t="shared" si="1"/>
        <v>0.3741896647444507</v>
      </c>
    </row>
    <row r="41" spans="1:12">
      <c r="A41" s="18" t="s">
        <v>39</v>
      </c>
      <c r="B41" s="43">
        <v>28623202.359999999</v>
      </c>
      <c r="C41" s="43">
        <v>3016064.09</v>
      </c>
      <c r="D41" s="43">
        <v>19047442.309999999</v>
      </c>
      <c r="E41" s="43">
        <f t="shared" si="2"/>
        <v>50686708.759999998</v>
      </c>
      <c r="F41" s="44">
        <v>220785.99</v>
      </c>
      <c r="G41" s="44">
        <v>0</v>
      </c>
      <c r="H41" s="44">
        <v>18138.55</v>
      </c>
      <c r="I41" s="44">
        <v>1195946.8799999999</v>
      </c>
      <c r="J41" s="44">
        <f t="shared" si="0"/>
        <v>49251837.339999996</v>
      </c>
      <c r="K41" s="43">
        <v>76839369.800000012</v>
      </c>
      <c r="L41" s="45">
        <f t="shared" si="1"/>
        <v>0.64097138573877255</v>
      </c>
    </row>
    <row r="42" spans="1:12">
      <c r="A42" s="18" t="s">
        <v>18</v>
      </c>
      <c r="B42" s="43">
        <v>63975318.399999999</v>
      </c>
      <c r="C42" s="43">
        <v>7460455.0499999998</v>
      </c>
      <c r="D42" s="43">
        <v>27121342.59</v>
      </c>
      <c r="E42" s="43">
        <f t="shared" si="2"/>
        <v>98557116.040000007</v>
      </c>
      <c r="F42" s="44">
        <v>1100977.1399999999</v>
      </c>
      <c r="G42" s="44">
        <v>1316839.42</v>
      </c>
      <c r="H42" s="44">
        <v>592109.09</v>
      </c>
      <c r="I42" s="44">
        <v>3532186.75</v>
      </c>
      <c r="J42" s="44">
        <f t="shared" si="0"/>
        <v>92015003.640000001</v>
      </c>
      <c r="K42" s="43">
        <v>161416589.28</v>
      </c>
      <c r="L42" s="45">
        <f t="shared" si="1"/>
        <v>0.57004675944668182</v>
      </c>
    </row>
    <row r="43" spans="1:12">
      <c r="A43" s="18" t="s">
        <v>11</v>
      </c>
      <c r="B43" s="43">
        <v>85245287.609999999</v>
      </c>
      <c r="C43" s="43">
        <v>8354748.0599999996</v>
      </c>
      <c r="D43" s="43">
        <v>31036497.579999998</v>
      </c>
      <c r="E43" s="43">
        <f t="shared" si="2"/>
        <v>124636533.25</v>
      </c>
      <c r="F43" s="44">
        <v>6362147.6200000001</v>
      </c>
      <c r="G43" s="44">
        <v>457.45</v>
      </c>
      <c r="H43" s="44">
        <v>26050.06</v>
      </c>
      <c r="I43" s="44">
        <v>5297409.6399999997</v>
      </c>
      <c r="J43" s="44">
        <f t="shared" si="0"/>
        <v>112950468.47999999</v>
      </c>
      <c r="K43" s="43">
        <v>193809609.95000002</v>
      </c>
      <c r="L43" s="45">
        <f t="shared" si="1"/>
        <v>0.5827908559804621</v>
      </c>
    </row>
    <row r="44" spans="1:12">
      <c r="A44" s="18" t="s">
        <v>60</v>
      </c>
      <c r="B44" s="43">
        <v>27382708.690000001</v>
      </c>
      <c r="C44" s="43">
        <v>1963821.09</v>
      </c>
      <c r="D44" s="43">
        <v>14382596.59</v>
      </c>
      <c r="E44" s="43">
        <f t="shared" si="2"/>
        <v>43729126.370000005</v>
      </c>
      <c r="F44" s="44">
        <v>478656.19</v>
      </c>
      <c r="G44" s="44">
        <v>213602.59</v>
      </c>
      <c r="H44" s="44">
        <v>13298.62</v>
      </c>
      <c r="I44" s="44">
        <v>1499662.78</v>
      </c>
      <c r="J44" s="44">
        <f t="shared" si="0"/>
        <v>41523906.190000005</v>
      </c>
      <c r="K44" s="43">
        <v>67185367.050000012</v>
      </c>
      <c r="L44" s="45">
        <f t="shared" si="1"/>
        <v>0.61804985241946364</v>
      </c>
    </row>
    <row r="45" spans="1:12">
      <c r="A45" s="18" t="s">
        <v>6</v>
      </c>
      <c r="B45" s="43">
        <v>285903790.56999999</v>
      </c>
      <c r="C45" s="43">
        <v>25040558.989999998</v>
      </c>
      <c r="D45" s="43">
        <v>94069396.340000004</v>
      </c>
      <c r="E45" s="43">
        <f t="shared" si="2"/>
        <v>405013745.89999998</v>
      </c>
      <c r="F45" s="44">
        <v>6156856.8099999996</v>
      </c>
      <c r="G45" s="44">
        <v>0</v>
      </c>
      <c r="H45" s="44">
        <v>213350.02</v>
      </c>
      <c r="I45" s="44">
        <v>26340017.670000002</v>
      </c>
      <c r="J45" s="44">
        <f t="shared" si="0"/>
        <v>372303521.39999998</v>
      </c>
      <c r="K45" s="43">
        <v>799125972.73999989</v>
      </c>
      <c r="L45" s="45">
        <f t="shared" si="1"/>
        <v>0.46588840070291521</v>
      </c>
    </row>
    <row r="46" spans="1:12">
      <c r="A46" s="18" t="s">
        <v>17</v>
      </c>
      <c r="B46" s="43">
        <v>21475656.309999999</v>
      </c>
      <c r="C46" s="43">
        <v>1936291.86</v>
      </c>
      <c r="D46" s="43">
        <v>5350439</v>
      </c>
      <c r="E46" s="43">
        <f t="shared" si="2"/>
        <v>28762387.169999998</v>
      </c>
      <c r="F46" s="44">
        <v>983854.96</v>
      </c>
      <c r="G46" s="44">
        <v>0</v>
      </c>
      <c r="H46" s="44">
        <v>12836.07</v>
      </c>
      <c r="I46" s="44">
        <v>743913.29</v>
      </c>
      <c r="J46" s="44">
        <f t="shared" si="0"/>
        <v>27021782.849999998</v>
      </c>
      <c r="K46" s="43">
        <v>45407824.600000001</v>
      </c>
      <c r="L46" s="45">
        <f t="shared" si="1"/>
        <v>0.59509089211025534</v>
      </c>
    </row>
    <row r="47" spans="1:12">
      <c r="A47" s="18" t="s">
        <v>24</v>
      </c>
      <c r="B47" s="43">
        <v>77238714.590000004</v>
      </c>
      <c r="C47" s="43">
        <v>6345836.4699999997</v>
      </c>
      <c r="D47" s="43">
        <v>42572408.210000001</v>
      </c>
      <c r="E47" s="43">
        <f t="shared" si="2"/>
        <v>126156959.27000001</v>
      </c>
      <c r="F47" s="44">
        <v>2192571.42</v>
      </c>
      <c r="G47" s="44">
        <v>18368.86</v>
      </c>
      <c r="H47" s="44">
        <v>978221.77</v>
      </c>
      <c r="I47" s="44">
        <v>16794410.91</v>
      </c>
      <c r="J47" s="44">
        <f t="shared" si="0"/>
        <v>106173386.31000002</v>
      </c>
      <c r="K47" s="43">
        <v>186354727.06000003</v>
      </c>
      <c r="L47" s="45">
        <f t="shared" si="1"/>
        <v>0.56973809028099254</v>
      </c>
    </row>
    <row r="48" spans="1:12">
      <c r="A48" s="18" t="s">
        <v>9</v>
      </c>
      <c r="B48" s="43">
        <v>13894746.49</v>
      </c>
      <c r="C48" s="43">
        <v>1673074.49</v>
      </c>
      <c r="D48" s="43">
        <v>4224957.01</v>
      </c>
      <c r="E48" s="43">
        <f t="shared" si="2"/>
        <v>19792777.990000002</v>
      </c>
      <c r="F48" s="44">
        <v>167338.46</v>
      </c>
      <c r="G48" s="44">
        <v>9621.3799999999992</v>
      </c>
      <c r="H48" s="44">
        <v>10486.44</v>
      </c>
      <c r="I48" s="44">
        <v>437877.8</v>
      </c>
      <c r="J48" s="44">
        <f t="shared" si="0"/>
        <v>19167453.91</v>
      </c>
      <c r="K48" s="43">
        <v>31016625.920000002</v>
      </c>
      <c r="L48" s="45">
        <f t="shared" si="1"/>
        <v>0.61797353327334448</v>
      </c>
    </row>
    <row r="49" spans="1:15">
      <c r="A49" s="18" t="s">
        <v>22</v>
      </c>
      <c r="B49" s="43">
        <v>44673182.869999997</v>
      </c>
      <c r="C49" s="43">
        <v>4390685.3600000003</v>
      </c>
      <c r="D49" s="43">
        <v>21047610.190000001</v>
      </c>
      <c r="E49" s="43">
        <f t="shared" si="2"/>
        <v>70111478.420000002</v>
      </c>
      <c r="F49" s="44">
        <v>251782.93</v>
      </c>
      <c r="G49" s="44">
        <v>1636821.43</v>
      </c>
      <c r="H49" s="44">
        <v>55674.14</v>
      </c>
      <c r="I49" s="44">
        <v>3081573.74</v>
      </c>
      <c r="J49" s="44">
        <f t="shared" si="0"/>
        <v>65085626.179999985</v>
      </c>
      <c r="K49" s="43">
        <v>90793416.690000013</v>
      </c>
      <c r="L49" s="45">
        <f t="shared" si="1"/>
        <v>0.71685402480473581</v>
      </c>
    </row>
    <row r="50" spans="1:15">
      <c r="A50" s="18" t="s">
        <v>34</v>
      </c>
      <c r="B50" s="43">
        <v>351797810.27999997</v>
      </c>
      <c r="C50" s="43">
        <v>36070972.899999999</v>
      </c>
      <c r="D50" s="43">
        <v>101704997.08</v>
      </c>
      <c r="E50" s="43">
        <f t="shared" si="2"/>
        <v>489573780.25999993</v>
      </c>
      <c r="F50" s="44">
        <v>2218081.65</v>
      </c>
      <c r="G50" s="44">
        <v>3222820.7</v>
      </c>
      <c r="H50" s="44">
        <v>1744415.09</v>
      </c>
      <c r="I50" s="44">
        <v>38367394.82</v>
      </c>
      <c r="J50" s="44">
        <f t="shared" si="0"/>
        <v>444021068</v>
      </c>
      <c r="K50" s="43">
        <v>931106864.04999983</v>
      </c>
      <c r="L50" s="45">
        <f t="shared" si="1"/>
        <v>0.47687444389429007</v>
      </c>
    </row>
    <row r="51" spans="1:15">
      <c r="A51" s="18" t="s">
        <v>16</v>
      </c>
      <c r="B51" s="43">
        <v>112567939.59999999</v>
      </c>
      <c r="C51" s="43">
        <v>12273192.210000001</v>
      </c>
      <c r="D51" s="43">
        <v>29361271.579999998</v>
      </c>
      <c r="E51" s="43">
        <f t="shared" si="2"/>
        <v>154202403.38999999</v>
      </c>
      <c r="F51" s="44">
        <v>3055904.7</v>
      </c>
      <c r="G51" s="44">
        <v>1272800.58</v>
      </c>
      <c r="H51" s="44">
        <v>843850.79</v>
      </c>
      <c r="I51" s="44">
        <v>7188138.7999999998</v>
      </c>
      <c r="J51" s="44">
        <f t="shared" si="0"/>
        <v>141841708.51999998</v>
      </c>
      <c r="K51" s="43">
        <v>274943058.48000002</v>
      </c>
      <c r="L51" s="45">
        <f t="shared" si="1"/>
        <v>0.51589485220743581</v>
      </c>
    </row>
    <row r="52" spans="1:15">
      <c r="A52" s="18" t="s">
        <v>15</v>
      </c>
      <c r="B52" s="43">
        <v>27489203.640000001</v>
      </c>
      <c r="C52" s="43">
        <v>1949871.05</v>
      </c>
      <c r="D52" s="43">
        <v>12314630.880000001</v>
      </c>
      <c r="E52" s="43">
        <f t="shared" si="2"/>
        <v>41753705.57</v>
      </c>
      <c r="F52" s="44">
        <v>536514.06000000006</v>
      </c>
      <c r="G52" s="44">
        <v>0</v>
      </c>
      <c r="H52" s="44">
        <v>295664.14</v>
      </c>
      <c r="I52" s="44">
        <v>1559451.74</v>
      </c>
      <c r="J52" s="44">
        <f t="shared" si="0"/>
        <v>39362075.629999995</v>
      </c>
      <c r="K52" s="43">
        <v>60486295.719999999</v>
      </c>
      <c r="L52" s="45">
        <f t="shared" si="1"/>
        <v>0.65076022860141514</v>
      </c>
    </row>
    <row r="53" spans="1:15">
      <c r="A53" s="18" t="s">
        <v>7</v>
      </c>
      <c r="B53" s="43">
        <v>273911001.66000003</v>
      </c>
      <c r="C53" s="43">
        <v>30896000.510000002</v>
      </c>
      <c r="D53" s="43">
        <v>114019375.25</v>
      </c>
      <c r="E53" s="43">
        <f t="shared" si="2"/>
        <v>418826377.42000002</v>
      </c>
      <c r="F53" s="44">
        <v>5013731.3899999997</v>
      </c>
      <c r="G53" s="44">
        <v>1040738.87</v>
      </c>
      <c r="H53" s="44">
        <v>3034553.91</v>
      </c>
      <c r="I53" s="44">
        <v>24502186.670000002</v>
      </c>
      <c r="J53" s="44">
        <f t="shared" si="0"/>
        <v>385235166.57999998</v>
      </c>
      <c r="K53" s="43">
        <v>742049459.91000009</v>
      </c>
      <c r="L53" s="45">
        <f t="shared" si="1"/>
        <v>0.51915025533031645</v>
      </c>
    </row>
    <row r="54" spans="1:15">
      <c r="A54" s="47"/>
      <c r="B54" s="48"/>
      <c r="C54" s="48"/>
      <c r="D54" s="48"/>
      <c r="E54" s="48"/>
      <c r="F54" s="48"/>
      <c r="G54" s="48"/>
      <c r="H54" s="48"/>
      <c r="I54" s="48"/>
      <c r="J54" s="49"/>
      <c r="K54" s="48"/>
      <c r="L54" s="50"/>
      <c r="M54" s="47"/>
      <c r="N54" s="47"/>
      <c r="O54" s="47"/>
    </row>
    <row r="55" spans="1:15">
      <c r="A55" s="53" t="s">
        <v>57</v>
      </c>
      <c r="B55" s="48"/>
      <c r="C55" s="48"/>
      <c r="D55" s="48"/>
      <c r="E55" s="48"/>
      <c r="F55" s="48"/>
      <c r="G55" s="48"/>
      <c r="H55" s="48"/>
      <c r="I55" s="48"/>
      <c r="J55" s="49"/>
      <c r="K55" s="48"/>
      <c r="L55" s="50"/>
      <c r="M55" s="47"/>
      <c r="N55" s="47"/>
      <c r="O55" s="47"/>
    </row>
    <row r="56" spans="1:15">
      <c r="A56" s="24"/>
      <c r="B56" s="24"/>
      <c r="C56" s="24"/>
      <c r="D56" s="24"/>
      <c r="E56" s="48"/>
      <c r="F56" s="48"/>
      <c r="G56" s="48"/>
      <c r="H56" s="48"/>
      <c r="I56" s="48"/>
      <c r="J56" s="49"/>
      <c r="K56" s="48"/>
      <c r="L56" s="51"/>
    </row>
    <row r="57" spans="1:15">
      <c r="A57" s="52"/>
      <c r="B57" s="52"/>
      <c r="C57" s="52"/>
      <c r="D57" s="52"/>
    </row>
  </sheetData>
  <sortState ref="A13:I59">
    <sortCondition ref="A13:A59"/>
  </sortState>
  <mergeCells count="4">
    <mergeCell ref="A9:N9"/>
    <mergeCell ref="A3:L3"/>
    <mergeCell ref="A4:L4"/>
    <mergeCell ref="A7:N7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4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workbookViewId="0">
      <selection activeCell="O14" sqref="O14"/>
    </sheetView>
  </sheetViews>
  <sheetFormatPr baseColWidth="10" defaultRowHeight="18"/>
  <cols>
    <col min="1" max="1" width="36.6640625" style="19" customWidth="1"/>
    <col min="2" max="4" width="10" style="19" hidden="1" customWidth="1"/>
    <col min="5" max="5" width="13.6640625" style="19" hidden="1" customWidth="1"/>
    <col min="6" max="6" width="10.88671875" style="19" hidden="1" customWidth="1"/>
    <col min="7" max="7" width="10" style="19" hidden="1" customWidth="1"/>
    <col min="8" max="8" width="11.33203125" style="19" hidden="1" customWidth="1"/>
    <col min="9" max="9" width="11.6640625" style="19" hidden="1" customWidth="1"/>
    <col min="10" max="10" width="13" style="19" hidden="1" customWidth="1"/>
    <col min="11" max="11" width="11.5546875" style="19" hidden="1" customWidth="1"/>
    <col min="12" max="16384" width="11.5546875" style="19"/>
  </cols>
  <sheetData>
    <row r="1" spans="1:14" s="1" customFormat="1" ht="16.8">
      <c r="B1" s="2"/>
      <c r="C1" s="2"/>
      <c r="D1" s="2"/>
      <c r="E1" s="3"/>
      <c r="F1" s="3"/>
      <c r="G1" s="3"/>
      <c r="H1" s="3"/>
      <c r="I1" s="3"/>
    </row>
    <row r="2" spans="1:14" s="1" customFormat="1" ht="27.75" customHeight="1">
      <c r="A2" s="4"/>
      <c r="B2" s="5"/>
      <c r="C2" s="5"/>
      <c r="D2" s="5"/>
      <c r="E2" s="4"/>
      <c r="F2" s="4"/>
      <c r="G2" s="4"/>
      <c r="H2" s="4"/>
      <c r="I2" s="4"/>
    </row>
    <row r="3" spans="1:14" s="1" customFormat="1" ht="26.25" customHeight="1">
      <c r="A3" s="6" t="s">
        <v>53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4" s="1" customFormat="1" ht="21.6">
      <c r="A4" s="7" t="s">
        <v>36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" t="s">
        <v>40</v>
      </c>
    </row>
    <row r="5" spans="1:14" s="1" customFormat="1" ht="16.8">
      <c r="E5" s="8"/>
      <c r="F5" s="8"/>
      <c r="G5" s="8"/>
      <c r="H5" s="9"/>
      <c r="I5" s="9"/>
      <c r="J5" s="9"/>
      <c r="K5" s="9"/>
      <c r="L5" s="9"/>
    </row>
    <row r="6" spans="1:14" s="1" customFormat="1" ht="16.8">
      <c r="A6" s="25" t="s">
        <v>54</v>
      </c>
      <c r="B6" s="25"/>
      <c r="C6" s="25"/>
      <c r="D6" s="25"/>
      <c r="E6" s="26"/>
      <c r="F6" s="26"/>
      <c r="G6" s="26"/>
      <c r="H6" s="27"/>
      <c r="I6" s="27"/>
      <c r="J6" s="27"/>
      <c r="K6" s="27"/>
      <c r="L6" s="27"/>
      <c r="M6" s="28"/>
      <c r="N6" s="28"/>
    </row>
    <row r="7" spans="1:14" s="1" customFormat="1" ht="38.25" customHeight="1">
      <c r="A7" s="29" t="s">
        <v>55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s="1" customFormat="1" ht="10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s="1" customFormat="1" ht="44.25" customHeight="1">
      <c r="A9" s="31" t="s">
        <v>56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12" customFormat="1" ht="12" customHeight="1"/>
    <row r="11" spans="1:14" s="1" customFormat="1" ht="48" customHeight="1">
      <c r="A11" s="14" t="s">
        <v>35</v>
      </c>
      <c r="B11" s="15" t="s">
        <v>44</v>
      </c>
      <c r="C11" s="15" t="s">
        <v>45</v>
      </c>
      <c r="D11" s="15" t="s">
        <v>46</v>
      </c>
      <c r="E11" s="15" t="s">
        <v>47</v>
      </c>
      <c r="F11" s="15" t="s">
        <v>48</v>
      </c>
      <c r="G11" s="15" t="s">
        <v>49</v>
      </c>
      <c r="H11" s="15" t="s">
        <v>50</v>
      </c>
      <c r="I11" s="15" t="s">
        <v>51</v>
      </c>
      <c r="J11" s="16" t="s">
        <v>43</v>
      </c>
      <c r="K11" s="15" t="s">
        <v>41</v>
      </c>
      <c r="L11" s="17" t="s">
        <v>42</v>
      </c>
    </row>
    <row r="12" spans="1:14" ht="15" customHeight="1">
      <c r="A12" s="18" t="s">
        <v>22</v>
      </c>
      <c r="B12" s="43">
        <v>44673182.869999997</v>
      </c>
      <c r="C12" s="43">
        <v>4390685.3600000003</v>
      </c>
      <c r="D12" s="43">
        <v>21047610.190000001</v>
      </c>
      <c r="E12" s="43">
        <f>SUM(B12:D12)</f>
        <v>70111478.420000002</v>
      </c>
      <c r="F12" s="44">
        <v>251782.93</v>
      </c>
      <c r="G12" s="44">
        <v>1636821.43</v>
      </c>
      <c r="H12" s="44">
        <v>55674.14</v>
      </c>
      <c r="I12" s="44">
        <v>3081573.74</v>
      </c>
      <c r="J12" s="44">
        <f>E12-F12-G12-H12-I12</f>
        <v>65085626.179999985</v>
      </c>
      <c r="K12" s="43">
        <v>90793416.690000013</v>
      </c>
      <c r="L12" s="45">
        <f>J12/K12</f>
        <v>0.71685402480473581</v>
      </c>
    </row>
    <row r="13" spans="1:14" ht="15" customHeight="1">
      <c r="A13" s="18" t="s">
        <v>23</v>
      </c>
      <c r="B13" s="43">
        <v>35934298.149999999</v>
      </c>
      <c r="C13" s="43">
        <v>3884207.57</v>
      </c>
      <c r="D13" s="43">
        <v>11062724.460000001</v>
      </c>
      <c r="E13" s="43">
        <f>SUM(B13:D13)</f>
        <v>50881230.18</v>
      </c>
      <c r="F13" s="44">
        <v>602314.9</v>
      </c>
      <c r="G13" s="44">
        <v>4561.72</v>
      </c>
      <c r="H13" s="44">
        <v>514570.59</v>
      </c>
      <c r="I13" s="44">
        <v>1937947.6</v>
      </c>
      <c r="J13" s="44">
        <f>E13-F13-G13-H13-I13</f>
        <v>47821835.369999997</v>
      </c>
      <c r="K13" s="43">
        <v>69116977.639999986</v>
      </c>
      <c r="L13" s="45">
        <f>J13/K13</f>
        <v>0.69189708524413429</v>
      </c>
    </row>
    <row r="14" spans="1:14" ht="15" customHeight="1">
      <c r="A14" s="18" t="s">
        <v>20</v>
      </c>
      <c r="B14" s="43">
        <v>23047243.609999999</v>
      </c>
      <c r="C14" s="43">
        <v>2228644.98</v>
      </c>
      <c r="D14" s="43">
        <v>13623246.310000001</v>
      </c>
      <c r="E14" s="43">
        <f>SUM(B14:D14)</f>
        <v>38899134.899999999</v>
      </c>
      <c r="F14" s="44">
        <v>554246.03</v>
      </c>
      <c r="G14" s="44">
        <v>2519.64</v>
      </c>
      <c r="H14" s="44">
        <v>3325.6</v>
      </c>
      <c r="I14" s="44">
        <v>1508017.77</v>
      </c>
      <c r="J14" s="44">
        <f>E14-F14-G14-H14-I14</f>
        <v>36831025.859999992</v>
      </c>
      <c r="K14" s="43">
        <v>53488340.660000004</v>
      </c>
      <c r="L14" s="45">
        <f>J14/K14</f>
        <v>0.68858045333874429</v>
      </c>
    </row>
    <row r="15" spans="1:14" ht="15" customHeight="1">
      <c r="A15" s="18" t="s">
        <v>19</v>
      </c>
      <c r="B15" s="43">
        <v>38726614.219999999</v>
      </c>
      <c r="C15" s="43">
        <v>3854569.11</v>
      </c>
      <c r="D15" s="43">
        <v>17179181.239999998</v>
      </c>
      <c r="E15" s="43">
        <f>SUM(B15:D15)</f>
        <v>59760364.569999993</v>
      </c>
      <c r="F15" s="44">
        <v>23133.119999999999</v>
      </c>
      <c r="G15" s="44">
        <v>0</v>
      </c>
      <c r="H15" s="44">
        <v>1322.83</v>
      </c>
      <c r="I15" s="44">
        <v>4680289.2300000004</v>
      </c>
      <c r="J15" s="44">
        <f>E15-F15-G15-H15-I15</f>
        <v>55055619.390000001</v>
      </c>
      <c r="K15" s="43">
        <v>81137699.169999987</v>
      </c>
      <c r="L15" s="45">
        <f>J15/K15</f>
        <v>0.67854548444425666</v>
      </c>
    </row>
    <row r="16" spans="1:14" ht="15" customHeight="1">
      <c r="A16" s="18" t="s">
        <v>59</v>
      </c>
      <c r="B16" s="43">
        <v>95121339.819999993</v>
      </c>
      <c r="C16" s="43">
        <v>6007088.0300000003</v>
      </c>
      <c r="D16" s="43">
        <v>21463088.27</v>
      </c>
      <c r="E16" s="43">
        <f>SUM(B16:D16)</f>
        <v>122591516.11999999</v>
      </c>
      <c r="F16" s="44">
        <v>306638.09000000003</v>
      </c>
      <c r="G16" s="44">
        <v>27853.279999999999</v>
      </c>
      <c r="H16" s="44">
        <v>120900.97</v>
      </c>
      <c r="I16" s="44">
        <v>4172586.36</v>
      </c>
      <c r="J16" s="44">
        <f>E16-F16-G16-H16-I16</f>
        <v>117963537.41999999</v>
      </c>
      <c r="K16" s="43">
        <v>176132958.17999998</v>
      </c>
      <c r="L16" s="45">
        <f>J16/K16</f>
        <v>0.66974141943069254</v>
      </c>
    </row>
    <row r="17" spans="1:12" ht="15" customHeight="1">
      <c r="A17" s="18" t="s">
        <v>37</v>
      </c>
      <c r="B17" s="43">
        <v>112630203.28</v>
      </c>
      <c r="C17" s="43">
        <v>8189237</v>
      </c>
      <c r="D17" s="43">
        <v>31866805.010000002</v>
      </c>
      <c r="E17" s="43">
        <f>SUM(B17:D17)</f>
        <v>152686245.28999999</v>
      </c>
      <c r="F17" s="44">
        <v>1161734.23</v>
      </c>
      <c r="G17" s="44">
        <v>1218666.96</v>
      </c>
      <c r="H17" s="44">
        <v>1970780.47</v>
      </c>
      <c r="I17" s="44">
        <v>6924529.6299999999</v>
      </c>
      <c r="J17" s="44">
        <f>E17-F17-G17-H17-I17</f>
        <v>141410534</v>
      </c>
      <c r="K17" s="43">
        <v>217080160.56999999</v>
      </c>
      <c r="L17" s="45">
        <f>J17/K17</f>
        <v>0.65142080984595807</v>
      </c>
    </row>
    <row r="18" spans="1:12" ht="15" customHeight="1">
      <c r="A18" s="18" t="s">
        <v>15</v>
      </c>
      <c r="B18" s="43">
        <v>27489203.640000001</v>
      </c>
      <c r="C18" s="43">
        <v>1949871.05</v>
      </c>
      <c r="D18" s="43">
        <v>12314630.880000001</v>
      </c>
      <c r="E18" s="43">
        <f>SUM(B18:D18)</f>
        <v>41753705.57</v>
      </c>
      <c r="F18" s="44">
        <v>536514.06000000006</v>
      </c>
      <c r="G18" s="44">
        <v>0</v>
      </c>
      <c r="H18" s="44">
        <v>295664.14</v>
      </c>
      <c r="I18" s="44">
        <v>1559451.74</v>
      </c>
      <c r="J18" s="44">
        <f>E18-F18-G18-H18-I18</f>
        <v>39362075.629999995</v>
      </c>
      <c r="K18" s="43">
        <v>60486295.719999999</v>
      </c>
      <c r="L18" s="45">
        <f>J18/K18</f>
        <v>0.65076022860141514</v>
      </c>
    </row>
    <row r="19" spans="1:12" ht="15" customHeight="1">
      <c r="A19" s="18" t="s">
        <v>29</v>
      </c>
      <c r="B19" s="43">
        <v>35404421.200000003</v>
      </c>
      <c r="C19" s="43">
        <v>3190239.1</v>
      </c>
      <c r="D19" s="43">
        <v>16657799.57</v>
      </c>
      <c r="E19" s="43">
        <f>SUM(B19:D19)</f>
        <v>55252459.870000005</v>
      </c>
      <c r="F19" s="44">
        <v>631650.06000000006</v>
      </c>
      <c r="G19" s="44">
        <v>4684.6400000000003</v>
      </c>
      <c r="H19" s="44">
        <v>19849.86</v>
      </c>
      <c r="I19" s="44">
        <v>2678621.0099999998</v>
      </c>
      <c r="J19" s="44">
        <f>E19-F19-G19-H19-I19</f>
        <v>51917654.300000004</v>
      </c>
      <c r="K19" s="43">
        <v>80035861.88000001</v>
      </c>
      <c r="L19" s="45">
        <f>J19/K19</f>
        <v>0.64867989274409998</v>
      </c>
    </row>
    <row r="20" spans="1:12" ht="15" customHeight="1">
      <c r="A20" s="18" t="s">
        <v>12</v>
      </c>
      <c r="B20" s="43">
        <v>83934085.760000005</v>
      </c>
      <c r="C20" s="43">
        <v>10363714.15</v>
      </c>
      <c r="D20" s="43">
        <v>37718367.899999999</v>
      </c>
      <c r="E20" s="43">
        <f>SUM(B20:D20)</f>
        <v>132016167.81</v>
      </c>
      <c r="F20" s="44">
        <v>4217398.9400000004</v>
      </c>
      <c r="G20" s="44">
        <v>1183596.4099999999</v>
      </c>
      <c r="H20" s="44">
        <v>345950.71</v>
      </c>
      <c r="I20" s="44">
        <v>5501937.9000000004</v>
      </c>
      <c r="J20" s="44">
        <f>E20-F20-G20-H20-I20</f>
        <v>120767283.85000001</v>
      </c>
      <c r="K20" s="43">
        <v>186659993.70000002</v>
      </c>
      <c r="L20" s="45">
        <f>J20/K20</f>
        <v>0.64699072070096186</v>
      </c>
    </row>
    <row r="21" spans="1:12" ht="15" customHeight="1">
      <c r="A21" s="18" t="s">
        <v>39</v>
      </c>
      <c r="B21" s="43">
        <v>28623202.359999999</v>
      </c>
      <c r="C21" s="43">
        <v>3016064.09</v>
      </c>
      <c r="D21" s="43">
        <v>19047442.309999999</v>
      </c>
      <c r="E21" s="43">
        <f>SUM(B21:D21)</f>
        <v>50686708.759999998</v>
      </c>
      <c r="F21" s="44">
        <v>220785.99</v>
      </c>
      <c r="G21" s="44">
        <v>0</v>
      </c>
      <c r="H21" s="44">
        <v>18138.55</v>
      </c>
      <c r="I21" s="44">
        <v>1195946.8799999999</v>
      </c>
      <c r="J21" s="44">
        <f>E21-F21-G21-H21-I21</f>
        <v>49251837.339999996</v>
      </c>
      <c r="K21" s="43">
        <v>76839369.800000012</v>
      </c>
      <c r="L21" s="45">
        <f>J21/K21</f>
        <v>0.64097138573877255</v>
      </c>
    </row>
    <row r="22" spans="1:12" ht="15" customHeight="1">
      <c r="A22" s="18" t="s">
        <v>27</v>
      </c>
      <c r="B22" s="43">
        <v>31197610.440000001</v>
      </c>
      <c r="C22" s="43">
        <v>6863301.6200000001</v>
      </c>
      <c r="D22" s="43">
        <v>10456716.84</v>
      </c>
      <c r="E22" s="43">
        <f>SUM(B22:D22)</f>
        <v>48517628.900000006</v>
      </c>
      <c r="F22" s="44">
        <v>12880.5</v>
      </c>
      <c r="G22" s="44">
        <v>0</v>
      </c>
      <c r="H22" s="44">
        <v>8144.54</v>
      </c>
      <c r="I22" s="44">
        <v>2846890.62</v>
      </c>
      <c r="J22" s="44">
        <f>E22-F22-G22-H22-I22</f>
        <v>45649713.24000001</v>
      </c>
      <c r="K22" s="43">
        <v>73067052.909999996</v>
      </c>
      <c r="L22" s="45">
        <f>J22/K22</f>
        <v>0.62476467055854612</v>
      </c>
    </row>
    <row r="23" spans="1:12" ht="15" customHeight="1">
      <c r="A23" s="18" t="s">
        <v>8</v>
      </c>
      <c r="B23" s="43">
        <v>23024615.18</v>
      </c>
      <c r="C23" s="43">
        <v>1956902.53</v>
      </c>
      <c r="D23" s="43">
        <v>9425181.4299999997</v>
      </c>
      <c r="E23" s="43">
        <f>SUM(B23:D23)</f>
        <v>34406699.140000001</v>
      </c>
      <c r="F23" s="44">
        <v>730056.19</v>
      </c>
      <c r="G23" s="44">
        <v>25011.13</v>
      </c>
      <c r="H23" s="44">
        <v>48251.49</v>
      </c>
      <c r="I23" s="44">
        <v>1034557.51</v>
      </c>
      <c r="J23" s="44">
        <f>E23-F23-G23-H23-I23</f>
        <v>32568822.819999997</v>
      </c>
      <c r="K23" s="43">
        <v>52414358.200000003</v>
      </c>
      <c r="L23" s="45">
        <f>J23/K23</f>
        <v>0.62137215714300198</v>
      </c>
    </row>
    <row r="24" spans="1:12" ht="15" customHeight="1">
      <c r="A24" s="18" t="s">
        <v>60</v>
      </c>
      <c r="B24" s="43">
        <v>27382708.690000001</v>
      </c>
      <c r="C24" s="43">
        <v>1963821.09</v>
      </c>
      <c r="D24" s="43">
        <v>14382596.59</v>
      </c>
      <c r="E24" s="43">
        <f>SUM(B24:D24)</f>
        <v>43729126.370000005</v>
      </c>
      <c r="F24" s="44">
        <v>478656.19</v>
      </c>
      <c r="G24" s="44">
        <v>213602.59</v>
      </c>
      <c r="H24" s="44">
        <v>13298.62</v>
      </c>
      <c r="I24" s="44">
        <v>1499662.78</v>
      </c>
      <c r="J24" s="44">
        <f>E24-F24-G24-H24-I24</f>
        <v>41523906.190000005</v>
      </c>
      <c r="K24" s="43">
        <v>67185367.050000012</v>
      </c>
      <c r="L24" s="45">
        <f>J24/K24</f>
        <v>0.61804985241946364</v>
      </c>
    </row>
    <row r="25" spans="1:12" ht="15" customHeight="1">
      <c r="A25" s="18" t="s">
        <v>9</v>
      </c>
      <c r="B25" s="43">
        <v>13894746.49</v>
      </c>
      <c r="C25" s="43">
        <v>1673074.49</v>
      </c>
      <c r="D25" s="43">
        <v>4224957.01</v>
      </c>
      <c r="E25" s="43">
        <f>SUM(B25:D25)</f>
        <v>19792777.990000002</v>
      </c>
      <c r="F25" s="44">
        <v>167338.46</v>
      </c>
      <c r="G25" s="44">
        <v>9621.3799999999992</v>
      </c>
      <c r="H25" s="44">
        <v>10486.44</v>
      </c>
      <c r="I25" s="44">
        <v>437877.8</v>
      </c>
      <c r="J25" s="44">
        <f>E25-F25-G25-H25-I25</f>
        <v>19167453.91</v>
      </c>
      <c r="K25" s="43">
        <v>31016625.920000002</v>
      </c>
      <c r="L25" s="45">
        <f>J25/K25</f>
        <v>0.61797353327334448</v>
      </c>
    </row>
    <row r="26" spans="1:12" ht="15" customHeight="1">
      <c r="A26" s="18" t="s">
        <v>10</v>
      </c>
      <c r="B26" s="43">
        <v>189225626.97</v>
      </c>
      <c r="C26" s="43">
        <v>29956485.75</v>
      </c>
      <c r="D26" s="43">
        <v>91935630.579999998</v>
      </c>
      <c r="E26" s="43">
        <f>SUM(B26:D26)</f>
        <v>311117743.30000001</v>
      </c>
      <c r="F26" s="44">
        <v>3307660.71</v>
      </c>
      <c r="G26" s="44">
        <v>4045.67</v>
      </c>
      <c r="H26" s="44">
        <v>530351.01</v>
      </c>
      <c r="I26" s="44">
        <v>21424265.390000001</v>
      </c>
      <c r="J26" s="44">
        <f>E26-F26-G26-H26-I26</f>
        <v>285851420.52000004</v>
      </c>
      <c r="K26" s="43">
        <v>462857076.41000003</v>
      </c>
      <c r="L26" s="45">
        <f>J26/K26</f>
        <v>0.61758031817751036</v>
      </c>
    </row>
    <row r="27" spans="1:12">
      <c r="A27" s="18" t="s">
        <v>58</v>
      </c>
      <c r="B27" s="43">
        <v>130527413.65000001</v>
      </c>
      <c r="C27" s="43">
        <v>14649797.439999999</v>
      </c>
      <c r="D27" s="43">
        <v>38746851.299999997</v>
      </c>
      <c r="E27" s="43">
        <f>SUM(B27:D27)</f>
        <v>183924062.38999999</v>
      </c>
      <c r="F27" s="44">
        <v>1136553.3799999999</v>
      </c>
      <c r="G27" s="44">
        <v>0</v>
      </c>
      <c r="H27" s="44">
        <v>783294.92</v>
      </c>
      <c r="I27" s="44">
        <v>13606484.439999999</v>
      </c>
      <c r="J27" s="44">
        <f>E27-F27-G27-H27-I27</f>
        <v>168397729.65000001</v>
      </c>
      <c r="K27" s="43">
        <v>275594509.17999995</v>
      </c>
      <c r="L27" s="45">
        <f>J27/K27</f>
        <v>0.61103441484029652</v>
      </c>
    </row>
    <row r="28" spans="1:12">
      <c r="A28" s="18" t="s">
        <v>13</v>
      </c>
      <c r="B28" s="43">
        <v>62243095.439999998</v>
      </c>
      <c r="C28" s="43">
        <v>7309358.0599999996</v>
      </c>
      <c r="D28" s="43">
        <v>16949013.460000001</v>
      </c>
      <c r="E28" s="43">
        <f>SUM(B28:D28)</f>
        <v>86501466.960000008</v>
      </c>
      <c r="F28" s="44">
        <v>1860692.65</v>
      </c>
      <c r="G28" s="44">
        <v>885807.35</v>
      </c>
      <c r="H28" s="44">
        <v>3050.05</v>
      </c>
      <c r="I28" s="44">
        <v>3956775.71</v>
      </c>
      <c r="J28" s="44">
        <f>E28-F28-G28-H28-I28</f>
        <v>79795141.200000018</v>
      </c>
      <c r="K28" s="43">
        <v>132434518.83</v>
      </c>
      <c r="L28" s="45">
        <f>J28/K28</f>
        <v>0.60252524723126988</v>
      </c>
    </row>
    <row r="29" spans="1:12">
      <c r="A29" s="18" t="s">
        <v>17</v>
      </c>
      <c r="B29" s="43">
        <v>21475656.309999999</v>
      </c>
      <c r="C29" s="43">
        <v>1936291.86</v>
      </c>
      <c r="D29" s="43">
        <v>5350439</v>
      </c>
      <c r="E29" s="43">
        <f>SUM(B29:D29)</f>
        <v>28762387.169999998</v>
      </c>
      <c r="F29" s="44">
        <v>983854.96</v>
      </c>
      <c r="G29" s="44">
        <v>0</v>
      </c>
      <c r="H29" s="44">
        <v>12836.07</v>
      </c>
      <c r="I29" s="44">
        <v>743913.29</v>
      </c>
      <c r="J29" s="44">
        <f>E29-F29-G29-H29-I29</f>
        <v>27021782.849999998</v>
      </c>
      <c r="K29" s="43">
        <v>45407824.600000001</v>
      </c>
      <c r="L29" s="45">
        <f>J29/K29</f>
        <v>0.59509089211025534</v>
      </c>
    </row>
    <row r="30" spans="1:12">
      <c r="A30" s="18" t="s">
        <v>26</v>
      </c>
      <c r="B30" s="43">
        <v>76198502.189999998</v>
      </c>
      <c r="C30" s="43">
        <v>6683236.79</v>
      </c>
      <c r="D30" s="43">
        <v>26409886.140000001</v>
      </c>
      <c r="E30" s="43">
        <f>SUM(B30:D30)</f>
        <v>109291625.12</v>
      </c>
      <c r="F30" s="44">
        <v>1801576.36</v>
      </c>
      <c r="G30" s="44">
        <v>108098.51</v>
      </c>
      <c r="H30" s="44">
        <v>18676.41</v>
      </c>
      <c r="I30" s="44">
        <v>6891203.8499999996</v>
      </c>
      <c r="J30" s="44">
        <f>E30-F30-G30-H30-I30</f>
        <v>100472069.99000001</v>
      </c>
      <c r="K30" s="43">
        <v>169545530.96000001</v>
      </c>
      <c r="L30" s="45">
        <f>J30/K30</f>
        <v>0.59259639237382111</v>
      </c>
    </row>
    <row r="31" spans="1:12">
      <c r="A31" s="18" t="s">
        <v>30</v>
      </c>
      <c r="B31" s="43">
        <v>2387715955.7600002</v>
      </c>
      <c r="C31" s="43">
        <v>175422189.55000001</v>
      </c>
      <c r="D31" s="43">
        <v>505655743.19999999</v>
      </c>
      <c r="E31" s="43">
        <f>SUM(B31:D31)</f>
        <v>3068793888.5100002</v>
      </c>
      <c r="F31" s="44">
        <v>19695236.77</v>
      </c>
      <c r="G31" s="44">
        <v>1109861.7</v>
      </c>
      <c r="H31" s="44">
        <v>24664842.100000001</v>
      </c>
      <c r="I31" s="44">
        <v>214962875.83000001</v>
      </c>
      <c r="J31" s="44">
        <f>E31-F31-G31-H31-I31</f>
        <v>2808361072.1100006</v>
      </c>
      <c r="K31" s="43">
        <v>4776439910.6600008</v>
      </c>
      <c r="L31" s="45">
        <f>J31/K31</f>
        <v>0.58796114357941243</v>
      </c>
    </row>
    <row r="32" spans="1:12">
      <c r="A32" s="18" t="s">
        <v>11</v>
      </c>
      <c r="B32" s="43">
        <v>85245287.609999999</v>
      </c>
      <c r="C32" s="43">
        <v>8354748.0599999996</v>
      </c>
      <c r="D32" s="43">
        <v>31036497.579999998</v>
      </c>
      <c r="E32" s="43">
        <f>SUM(B32:D32)</f>
        <v>124636533.25</v>
      </c>
      <c r="F32" s="44">
        <v>6362147.6200000001</v>
      </c>
      <c r="G32" s="44">
        <v>457.45</v>
      </c>
      <c r="H32" s="44">
        <v>26050.06</v>
      </c>
      <c r="I32" s="44">
        <v>5297409.6399999997</v>
      </c>
      <c r="J32" s="44">
        <f>E32-F32-G32-H32-I32</f>
        <v>112950468.47999999</v>
      </c>
      <c r="K32" s="43">
        <v>193809609.95000002</v>
      </c>
      <c r="L32" s="45">
        <f>J32/K32</f>
        <v>0.5827908559804621</v>
      </c>
    </row>
    <row r="33" spans="1:12">
      <c r="A33" s="18" t="s">
        <v>21</v>
      </c>
      <c r="B33" s="43">
        <v>68219831.189999998</v>
      </c>
      <c r="C33" s="43">
        <v>6723113.0199999996</v>
      </c>
      <c r="D33" s="43">
        <v>26238336.670000002</v>
      </c>
      <c r="E33" s="43">
        <f>SUM(B33:D33)</f>
        <v>101181280.88</v>
      </c>
      <c r="F33" s="44">
        <v>620485.63</v>
      </c>
      <c r="G33" s="44">
        <v>31515.68</v>
      </c>
      <c r="H33" s="44">
        <v>22401.09</v>
      </c>
      <c r="I33" s="44">
        <v>5875530.0999999996</v>
      </c>
      <c r="J33" s="44">
        <f>E33-F33-G33-H33-I33</f>
        <v>94631348.379999995</v>
      </c>
      <c r="K33" s="43">
        <v>165774388.39999998</v>
      </c>
      <c r="L33" s="45">
        <f>J33/K33</f>
        <v>0.57084420152805704</v>
      </c>
    </row>
    <row r="34" spans="1:12">
      <c r="A34" s="18" t="s">
        <v>18</v>
      </c>
      <c r="B34" s="43">
        <v>63975318.399999999</v>
      </c>
      <c r="C34" s="43">
        <v>7460455.0499999998</v>
      </c>
      <c r="D34" s="43">
        <v>27121342.59</v>
      </c>
      <c r="E34" s="43">
        <f>SUM(B34:D34)</f>
        <v>98557116.040000007</v>
      </c>
      <c r="F34" s="44">
        <v>1100977.1399999999</v>
      </c>
      <c r="G34" s="44">
        <v>1316839.42</v>
      </c>
      <c r="H34" s="44">
        <v>592109.09</v>
      </c>
      <c r="I34" s="44">
        <v>3532186.75</v>
      </c>
      <c r="J34" s="44">
        <f>E34-F34-G34-H34-I34</f>
        <v>92015003.640000001</v>
      </c>
      <c r="K34" s="43">
        <v>161416589.28</v>
      </c>
      <c r="L34" s="45">
        <f>J34/K34</f>
        <v>0.57004675944668182</v>
      </c>
    </row>
    <row r="35" spans="1:12">
      <c r="A35" s="18" t="s">
        <v>24</v>
      </c>
      <c r="B35" s="43">
        <v>77238714.590000004</v>
      </c>
      <c r="C35" s="43">
        <v>6345836.4699999997</v>
      </c>
      <c r="D35" s="43">
        <v>42572408.210000001</v>
      </c>
      <c r="E35" s="43">
        <f>SUM(B35:D35)</f>
        <v>126156959.27000001</v>
      </c>
      <c r="F35" s="44">
        <v>2192571.42</v>
      </c>
      <c r="G35" s="44">
        <v>18368.86</v>
      </c>
      <c r="H35" s="44">
        <v>978221.77</v>
      </c>
      <c r="I35" s="44">
        <v>16794410.91</v>
      </c>
      <c r="J35" s="44">
        <f>E35-F35-G35-H35-I35</f>
        <v>106173386.31000002</v>
      </c>
      <c r="K35" s="43">
        <v>186354727.06000003</v>
      </c>
      <c r="L35" s="45">
        <f>J35/K35</f>
        <v>0.56973809028099254</v>
      </c>
    </row>
    <row r="36" spans="1:12">
      <c r="A36" s="18" t="s">
        <v>28</v>
      </c>
      <c r="B36" s="43">
        <v>99434157.939999998</v>
      </c>
      <c r="C36" s="43">
        <v>8968213</v>
      </c>
      <c r="D36" s="43">
        <v>40103536.920000002</v>
      </c>
      <c r="E36" s="43">
        <f>SUM(B36:D36)</f>
        <v>148505907.86000001</v>
      </c>
      <c r="F36" s="44">
        <v>352316.23</v>
      </c>
      <c r="G36" s="44">
        <v>2576434.23</v>
      </c>
      <c r="H36" s="44">
        <v>1669860.13</v>
      </c>
      <c r="I36" s="44">
        <v>7700688.6600000001</v>
      </c>
      <c r="J36" s="44">
        <f>E36-F36-G36-H36-I36</f>
        <v>136206608.61000004</v>
      </c>
      <c r="K36" s="43">
        <v>241287636</v>
      </c>
      <c r="L36" s="45">
        <f>J36/K36</f>
        <v>0.56449891452374312</v>
      </c>
    </row>
    <row r="37" spans="1:12">
      <c r="A37" s="18" t="s">
        <v>2</v>
      </c>
      <c r="B37" s="43">
        <v>74779819.379999995</v>
      </c>
      <c r="C37" s="43">
        <v>7770494.5300000003</v>
      </c>
      <c r="D37" s="43">
        <v>28151219.399999999</v>
      </c>
      <c r="E37" s="43">
        <f>SUM(B37:D37)</f>
        <v>110701533.31</v>
      </c>
      <c r="F37" s="44">
        <v>675294.43</v>
      </c>
      <c r="G37" s="44">
        <v>0</v>
      </c>
      <c r="H37" s="44">
        <v>90593.47</v>
      </c>
      <c r="I37" s="44">
        <v>7409050.1900000004</v>
      </c>
      <c r="J37" s="44">
        <f>E37-F37-G37-H37-I37</f>
        <v>102526595.22</v>
      </c>
      <c r="K37" s="43">
        <v>183572542.62</v>
      </c>
      <c r="L37" s="45">
        <f>J37/K37</f>
        <v>0.55850724600046942</v>
      </c>
    </row>
    <row r="38" spans="1:12">
      <c r="A38" s="18" t="s">
        <v>33</v>
      </c>
      <c r="B38" s="43">
        <v>57547953.270000003</v>
      </c>
      <c r="C38" s="43">
        <v>7306129.0099999998</v>
      </c>
      <c r="D38" s="43">
        <v>30985252.77</v>
      </c>
      <c r="E38" s="43">
        <f>SUM(B38:D38)</f>
        <v>95839335.049999997</v>
      </c>
      <c r="F38" s="44">
        <v>624738.35</v>
      </c>
      <c r="G38" s="44">
        <v>115615.18</v>
      </c>
      <c r="H38" s="44">
        <v>5040460.1399999997</v>
      </c>
      <c r="I38" s="44">
        <v>4444421.79</v>
      </c>
      <c r="J38" s="44">
        <f>E38-F38-G38-H38-I38</f>
        <v>85614099.589999989</v>
      </c>
      <c r="K38" s="43">
        <v>153725336.25999999</v>
      </c>
      <c r="L38" s="45">
        <f>J38/K38</f>
        <v>0.55692901165750874</v>
      </c>
    </row>
    <row r="39" spans="1:12">
      <c r="A39" s="18" t="s">
        <v>14</v>
      </c>
      <c r="B39" s="43">
        <v>22829652.859999999</v>
      </c>
      <c r="C39" s="43">
        <v>2592341.65</v>
      </c>
      <c r="D39" s="43">
        <v>17341959.77</v>
      </c>
      <c r="E39" s="43">
        <f>SUM(B39:D39)</f>
        <v>42763954.280000001</v>
      </c>
      <c r="F39" s="44">
        <v>713861.76</v>
      </c>
      <c r="G39" s="44">
        <v>6504.27</v>
      </c>
      <c r="H39" s="44">
        <v>19824.64</v>
      </c>
      <c r="I39" s="44">
        <v>3072602.56</v>
      </c>
      <c r="J39" s="44">
        <f>E39-F39-G39-H39-I39</f>
        <v>38951161.049999997</v>
      </c>
      <c r="K39" s="43">
        <v>70941728.040000007</v>
      </c>
      <c r="L39" s="45">
        <f>J39/K39</f>
        <v>0.54905853192690279</v>
      </c>
    </row>
    <row r="40" spans="1:12">
      <c r="A40" s="18" t="s">
        <v>0</v>
      </c>
      <c r="B40" s="43">
        <v>115818041.06999999</v>
      </c>
      <c r="C40" s="43">
        <v>10602053.93</v>
      </c>
      <c r="D40" s="43">
        <v>50825653.630000003</v>
      </c>
      <c r="E40" s="43">
        <f>SUM(B40:D40)</f>
        <v>177245748.63</v>
      </c>
      <c r="F40" s="44">
        <v>911890.72</v>
      </c>
      <c r="G40" s="44">
        <v>1591935.65</v>
      </c>
      <c r="H40" s="44">
        <v>217283.87</v>
      </c>
      <c r="I40" s="44">
        <v>12252588.01</v>
      </c>
      <c r="J40" s="44">
        <f>E40-F40-G40-H40-I40</f>
        <v>162272050.38</v>
      </c>
      <c r="K40" s="43">
        <v>301402126.33999991</v>
      </c>
      <c r="L40" s="45">
        <f>J40/K40</f>
        <v>0.53839052945813415</v>
      </c>
    </row>
    <row r="41" spans="1:12">
      <c r="A41" s="18" t="s">
        <v>7</v>
      </c>
      <c r="B41" s="43">
        <v>273911001.66000003</v>
      </c>
      <c r="C41" s="43">
        <v>30896000.510000002</v>
      </c>
      <c r="D41" s="43">
        <v>114019375.25</v>
      </c>
      <c r="E41" s="43">
        <f>SUM(B41:D41)</f>
        <v>418826377.42000002</v>
      </c>
      <c r="F41" s="44">
        <v>5013731.3899999997</v>
      </c>
      <c r="G41" s="44">
        <v>1040738.87</v>
      </c>
      <c r="H41" s="44">
        <v>3034553.91</v>
      </c>
      <c r="I41" s="44">
        <v>24502186.670000002</v>
      </c>
      <c r="J41" s="44">
        <f>E41-F41-G41-H41-I41</f>
        <v>385235166.57999998</v>
      </c>
      <c r="K41" s="43">
        <v>742049459.91000009</v>
      </c>
      <c r="L41" s="45">
        <f>J41/K41</f>
        <v>0.51915025533031645</v>
      </c>
    </row>
    <row r="42" spans="1:12">
      <c r="A42" s="18" t="s">
        <v>16</v>
      </c>
      <c r="B42" s="43">
        <v>112567939.59999999</v>
      </c>
      <c r="C42" s="43">
        <v>12273192.210000001</v>
      </c>
      <c r="D42" s="43">
        <v>29361271.579999998</v>
      </c>
      <c r="E42" s="43">
        <f>SUM(B42:D42)</f>
        <v>154202403.38999999</v>
      </c>
      <c r="F42" s="44">
        <v>3055904.7</v>
      </c>
      <c r="G42" s="44">
        <v>1272800.58</v>
      </c>
      <c r="H42" s="44">
        <v>843850.79</v>
      </c>
      <c r="I42" s="44">
        <v>7188138.7999999998</v>
      </c>
      <c r="J42" s="44">
        <f>E42-F42-G42-H42-I42</f>
        <v>141841708.51999998</v>
      </c>
      <c r="K42" s="43">
        <v>274943058.48000002</v>
      </c>
      <c r="L42" s="45">
        <f>J42/K42</f>
        <v>0.51589485220743581</v>
      </c>
    </row>
    <row r="43" spans="1:12">
      <c r="A43" s="18" t="s">
        <v>1</v>
      </c>
      <c r="B43" s="43">
        <v>56998815.560000002</v>
      </c>
      <c r="C43" s="43">
        <v>5370118.3499999996</v>
      </c>
      <c r="D43" s="43">
        <v>12026249.710000001</v>
      </c>
      <c r="E43" s="43">
        <f>SUM(B43:D43)</f>
        <v>74395183.620000005</v>
      </c>
      <c r="F43" s="44">
        <v>304114.14</v>
      </c>
      <c r="G43" s="44">
        <v>28500</v>
      </c>
      <c r="H43" s="44">
        <v>48801.77</v>
      </c>
      <c r="I43" s="44">
        <v>5151750.1900000004</v>
      </c>
      <c r="J43" s="44">
        <f>E43-F43-G43-H43-I43</f>
        <v>68862017.520000011</v>
      </c>
      <c r="K43" s="43">
        <v>133637464.96000001</v>
      </c>
      <c r="L43" s="45">
        <f>J43/K43</f>
        <v>0.51528976204847643</v>
      </c>
    </row>
    <row r="44" spans="1:12">
      <c r="A44" s="18" t="s">
        <v>4</v>
      </c>
      <c r="B44" s="43">
        <v>125836683.33</v>
      </c>
      <c r="C44" s="43">
        <v>11140372.15</v>
      </c>
      <c r="D44" s="43">
        <v>18326116.579999998</v>
      </c>
      <c r="E44" s="43">
        <f>SUM(B44:D44)</f>
        <v>155303172.06</v>
      </c>
      <c r="F44" s="44">
        <v>1160756.8</v>
      </c>
      <c r="G44" s="44">
        <v>1508.32</v>
      </c>
      <c r="H44" s="44">
        <v>288547.26</v>
      </c>
      <c r="I44" s="44">
        <v>3854698.02</v>
      </c>
      <c r="J44" s="44">
        <f>E44-F44-G44-H44-I44</f>
        <v>149997661.66</v>
      </c>
      <c r="K44" s="43">
        <v>294612985.22000003</v>
      </c>
      <c r="L44" s="45">
        <f>J44/K44</f>
        <v>0.50913459075128809</v>
      </c>
    </row>
    <row r="45" spans="1:12">
      <c r="A45" s="18" t="s">
        <v>52</v>
      </c>
      <c r="B45" s="43">
        <v>62277357.130000003</v>
      </c>
      <c r="C45" s="43">
        <v>7823643.3399999999</v>
      </c>
      <c r="D45" s="43">
        <v>10806612.890000001</v>
      </c>
      <c r="E45" s="43">
        <f>SUM(B45:D45)</f>
        <v>80907613.359999999</v>
      </c>
      <c r="F45" s="44">
        <v>273941.78999999998</v>
      </c>
      <c r="G45" s="44">
        <v>0</v>
      </c>
      <c r="H45" s="44">
        <v>12547.49</v>
      </c>
      <c r="I45" s="44">
        <v>6740209.7400000002</v>
      </c>
      <c r="J45" s="44">
        <f>E45-F45-G45-H45-I45</f>
        <v>73880914.340000004</v>
      </c>
      <c r="K45" s="43">
        <v>145789742.53</v>
      </c>
      <c r="L45" s="45">
        <f>J45/K45</f>
        <v>0.50676345988331173</v>
      </c>
    </row>
    <row r="46" spans="1:12">
      <c r="A46" s="18" t="s">
        <v>34</v>
      </c>
      <c r="B46" s="43">
        <v>351797810.27999997</v>
      </c>
      <c r="C46" s="43">
        <v>36070972.899999999</v>
      </c>
      <c r="D46" s="43">
        <v>101704997.08</v>
      </c>
      <c r="E46" s="43">
        <f>SUM(B46:D46)</f>
        <v>489573780.25999993</v>
      </c>
      <c r="F46" s="44">
        <v>2218081.65</v>
      </c>
      <c r="G46" s="44">
        <v>3222820.7</v>
      </c>
      <c r="H46" s="44">
        <v>1744415.09</v>
      </c>
      <c r="I46" s="44">
        <v>38367394.82</v>
      </c>
      <c r="J46" s="44">
        <f>E46-F46-G46-H46-I46</f>
        <v>444021068</v>
      </c>
      <c r="K46" s="43">
        <v>931106864.04999983</v>
      </c>
      <c r="L46" s="45">
        <f>J46/K46</f>
        <v>0.47687444389429007</v>
      </c>
    </row>
    <row r="47" spans="1:12">
      <c r="A47" s="18" t="s">
        <v>38</v>
      </c>
      <c r="B47" s="43">
        <v>57726558.270000003</v>
      </c>
      <c r="C47" s="43">
        <v>3712973.95</v>
      </c>
      <c r="D47" s="43">
        <v>17438376.789999999</v>
      </c>
      <c r="E47" s="43">
        <f>SUM(B47:D47)</f>
        <v>78877909.010000005</v>
      </c>
      <c r="F47" s="44">
        <v>1174522.95</v>
      </c>
      <c r="G47" s="44">
        <v>411286.67</v>
      </c>
      <c r="H47" s="44">
        <v>-72497.3</v>
      </c>
      <c r="I47" s="44">
        <v>3280931.97</v>
      </c>
      <c r="J47" s="44">
        <f>E47-F47-G47-H47-I47</f>
        <v>74083664.719999999</v>
      </c>
      <c r="K47" s="43">
        <v>155663356.78999996</v>
      </c>
      <c r="L47" s="45">
        <f>J47/K47</f>
        <v>0.47592231240357807</v>
      </c>
    </row>
    <row r="48" spans="1:12">
      <c r="A48" s="18" t="s">
        <v>6</v>
      </c>
      <c r="B48" s="43">
        <v>285903790.56999999</v>
      </c>
      <c r="C48" s="43">
        <v>25040558.989999998</v>
      </c>
      <c r="D48" s="43">
        <v>94069396.340000004</v>
      </c>
      <c r="E48" s="43">
        <f>SUM(B48:D48)</f>
        <v>405013745.89999998</v>
      </c>
      <c r="F48" s="44">
        <v>6156856.8099999996</v>
      </c>
      <c r="G48" s="44">
        <v>0</v>
      </c>
      <c r="H48" s="44">
        <v>213350.02</v>
      </c>
      <c r="I48" s="44">
        <v>26340017.670000002</v>
      </c>
      <c r="J48" s="44">
        <f>E48-F48-G48-H48-I48</f>
        <v>372303521.39999998</v>
      </c>
      <c r="K48" s="43">
        <v>799125972.73999989</v>
      </c>
      <c r="L48" s="45">
        <f>J48/K48</f>
        <v>0.46588840070291521</v>
      </c>
    </row>
    <row r="49" spans="1:12">
      <c r="A49" s="18" t="s">
        <v>25</v>
      </c>
      <c r="B49" s="43">
        <v>1114721643.9400001</v>
      </c>
      <c r="C49" s="43">
        <v>82770561.010000005</v>
      </c>
      <c r="D49" s="43">
        <v>371542917.22000003</v>
      </c>
      <c r="E49" s="43">
        <f>SUM(B49:D49)</f>
        <v>1569035122.1700001</v>
      </c>
      <c r="F49" s="44">
        <v>38022824.5</v>
      </c>
      <c r="G49" s="44">
        <v>11084891.07</v>
      </c>
      <c r="H49" s="44">
        <v>1478098.1</v>
      </c>
      <c r="I49" s="44">
        <v>162206393.31999999</v>
      </c>
      <c r="J49" s="44">
        <f>E49-F49-G49-H49-I49</f>
        <v>1356242915.1800003</v>
      </c>
      <c r="K49" s="43">
        <v>2939111188.2800002</v>
      </c>
      <c r="L49" s="45">
        <f>J49/K49</f>
        <v>0.46144661712294333</v>
      </c>
    </row>
    <row r="50" spans="1:12">
      <c r="A50" s="18" t="s">
        <v>3</v>
      </c>
      <c r="B50" s="43">
        <v>48559045.210000001</v>
      </c>
      <c r="C50" s="43">
        <v>4586507.5999999996</v>
      </c>
      <c r="D50" s="43">
        <v>14176839.07</v>
      </c>
      <c r="E50" s="43">
        <f>SUM(B50:D50)</f>
        <v>67322391.879999995</v>
      </c>
      <c r="F50" s="44">
        <v>224040.8</v>
      </c>
      <c r="G50" s="44">
        <v>0</v>
      </c>
      <c r="H50" s="44">
        <v>52459.25</v>
      </c>
      <c r="I50" s="44">
        <v>1793899.76</v>
      </c>
      <c r="J50" s="44">
        <f>E50-F50-G50-H50-I50</f>
        <v>65251992.07</v>
      </c>
      <c r="K50" s="43">
        <v>142705256.04999998</v>
      </c>
      <c r="L50" s="45">
        <f>J50/K50</f>
        <v>0.45725009629033919</v>
      </c>
    </row>
    <row r="51" spans="1:12">
      <c r="A51" s="18" t="s">
        <v>5</v>
      </c>
      <c r="B51" s="43">
        <v>237804858.69</v>
      </c>
      <c r="C51" s="43">
        <v>21957353.140000001</v>
      </c>
      <c r="D51" s="43">
        <v>72529308</v>
      </c>
      <c r="E51" s="43">
        <f>SUM(B51:D51)</f>
        <v>332291519.82999998</v>
      </c>
      <c r="F51" s="44">
        <v>976431.29</v>
      </c>
      <c r="G51" s="44">
        <v>128013.65</v>
      </c>
      <c r="H51" s="44">
        <v>1368773.64</v>
      </c>
      <c r="I51" s="44">
        <v>33582085.990000002</v>
      </c>
      <c r="J51" s="44">
        <f>E51-F51-G51-H51-I51</f>
        <v>296236215.25999999</v>
      </c>
      <c r="K51" s="43">
        <v>652735878.51999998</v>
      </c>
      <c r="L51" s="45">
        <f>J51/K51</f>
        <v>0.4538378002626115</v>
      </c>
    </row>
    <row r="52" spans="1:12">
      <c r="A52" s="18" t="s">
        <v>32</v>
      </c>
      <c r="B52" s="43">
        <v>81011777.879999995</v>
      </c>
      <c r="C52" s="43">
        <v>5369770.6200000001</v>
      </c>
      <c r="D52" s="43">
        <v>64687213.75</v>
      </c>
      <c r="E52" s="43">
        <f>SUM(B52:D52)</f>
        <v>151068762.25</v>
      </c>
      <c r="F52" s="44">
        <v>8024436.3200000003</v>
      </c>
      <c r="G52" s="44">
        <v>0</v>
      </c>
      <c r="H52" s="44">
        <v>1047557.19</v>
      </c>
      <c r="I52" s="44">
        <v>5036891.87</v>
      </c>
      <c r="J52" s="44">
        <f>E52-F52-G52-H52-I52</f>
        <v>136959876.87</v>
      </c>
      <c r="K52" s="43">
        <v>345579382.58000004</v>
      </c>
      <c r="L52" s="45">
        <f>J52/K52</f>
        <v>0.39631958320978372</v>
      </c>
    </row>
    <row r="53" spans="1:12">
      <c r="A53" s="18" t="s">
        <v>31</v>
      </c>
      <c r="B53" s="43">
        <v>56289379.869999997</v>
      </c>
      <c r="C53" s="43">
        <v>8936026.6500000004</v>
      </c>
      <c r="D53" s="43">
        <v>39109455.950000003</v>
      </c>
      <c r="E53" s="43">
        <f>SUM(B53:D53)</f>
        <v>104334862.47</v>
      </c>
      <c r="F53" s="44">
        <v>1962682.43</v>
      </c>
      <c r="G53" s="44">
        <v>89059.8</v>
      </c>
      <c r="H53" s="44">
        <v>2694163.89</v>
      </c>
      <c r="I53" s="44">
        <v>14620934.66</v>
      </c>
      <c r="J53" s="44">
        <f>E53-F53-G53-H53-I53</f>
        <v>84968021.689999998</v>
      </c>
      <c r="K53" s="43">
        <v>227072069.85000002</v>
      </c>
      <c r="L53" s="45">
        <f>J53/K53</f>
        <v>0.3741896647444507</v>
      </c>
    </row>
    <row r="54" spans="1:12">
      <c r="A54" s="20"/>
      <c r="B54" s="21"/>
      <c r="C54" s="21"/>
      <c r="D54" s="21"/>
      <c r="E54" s="21"/>
      <c r="F54" s="21"/>
      <c r="G54" s="21"/>
      <c r="H54" s="21"/>
      <c r="I54" s="21"/>
      <c r="J54" s="22"/>
      <c r="K54" s="21"/>
      <c r="L54" s="23"/>
    </row>
    <row r="55" spans="1:12">
      <c r="A55" s="53" t="s">
        <v>57</v>
      </c>
      <c r="B55" s="21"/>
      <c r="C55" s="21"/>
      <c r="D55" s="21"/>
      <c r="E55" s="21"/>
      <c r="F55" s="21"/>
      <c r="G55" s="21"/>
      <c r="H55" s="21"/>
      <c r="I55" s="21"/>
      <c r="J55" s="22"/>
      <c r="K55" s="21"/>
      <c r="L55" s="23"/>
    </row>
  </sheetData>
  <sortState ref="A12:L53">
    <sortCondition descending="1" ref="L12:L53"/>
  </sortState>
  <mergeCells count="4">
    <mergeCell ref="A3:L3"/>
    <mergeCell ref="A4:L4"/>
    <mergeCell ref="A7:N7"/>
    <mergeCell ref="A9:N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AUTONOMIA FISCAL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2021-08-03T07:33:11Z</dcterms:modified>
</cp:coreProperties>
</file>