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1AF5F95-E69F-4BF8-8050-CB2E02C0289C}" xr6:coauthVersionLast="36" xr6:coauthVersionMax="36" xr10:uidLastSave="{00000000-0000-0000-0000-000000000000}"/>
  <bookViews>
    <workbookView xWindow="204" yWindow="312" windowWidth="13800" windowHeight="8016" xr2:uid="{00000000-000D-0000-FFFF-FFFF00000000}"/>
  </bookViews>
  <sheets>
    <sheet name="Orden ALFABETICO" sheetId="5" r:id="rId1"/>
    <sheet name="Orden AHORRO BRUTO" sheetId="9" r:id="rId2"/>
  </sheets>
  <calcPr calcId="191029"/>
</workbook>
</file>

<file path=xl/calcChain.xml><?xml version="1.0" encoding="utf-8"?>
<calcChain xmlns="http://schemas.openxmlformats.org/spreadsheetml/2006/main">
  <c r="L28" i="9" l="1"/>
  <c r="G28" i="9"/>
  <c r="M28" i="9" s="1"/>
  <c r="L24" i="9"/>
  <c r="G24" i="9"/>
  <c r="M24" i="9" s="1"/>
  <c r="L25" i="9"/>
  <c r="G25" i="9"/>
  <c r="M25" i="9" s="1"/>
  <c r="L21" i="9"/>
  <c r="G21" i="9"/>
  <c r="L51" i="9"/>
  <c r="G51" i="9"/>
  <c r="M51" i="9" s="1"/>
  <c r="L16" i="9"/>
  <c r="G16" i="9"/>
  <c r="M16" i="9" s="1"/>
  <c r="L29" i="9"/>
  <c r="G29" i="9"/>
  <c r="M29" i="9" s="1"/>
  <c r="L30" i="9"/>
  <c r="G30" i="9"/>
  <c r="L44" i="9"/>
  <c r="G44" i="9"/>
  <c r="M44" i="9" s="1"/>
  <c r="L45" i="9"/>
  <c r="G45" i="9"/>
  <c r="M45" i="9" s="1"/>
  <c r="L32" i="9"/>
  <c r="G32" i="9"/>
  <c r="M32" i="9" s="1"/>
  <c r="L37" i="9"/>
  <c r="G37" i="9"/>
  <c r="L26" i="9"/>
  <c r="G26" i="9"/>
  <c r="M26" i="9" s="1"/>
  <c r="L41" i="9"/>
  <c r="G41" i="9"/>
  <c r="M41" i="9" s="1"/>
  <c r="L14" i="9"/>
  <c r="G14" i="9"/>
  <c r="M14" i="9" s="1"/>
  <c r="L27" i="9"/>
  <c r="G27" i="9"/>
  <c r="L17" i="9"/>
  <c r="G17" i="9"/>
  <c r="M17" i="9" s="1"/>
  <c r="L57" i="9"/>
  <c r="G57" i="9"/>
  <c r="L46" i="9"/>
  <c r="G46" i="9"/>
  <c r="M46" i="9" s="1"/>
  <c r="L19" i="9"/>
  <c r="M19" i="9" s="1"/>
  <c r="G19" i="9"/>
  <c r="L20" i="9"/>
  <c r="G20" i="9"/>
  <c r="M20" i="9" s="1"/>
  <c r="L38" i="9"/>
  <c r="G38" i="9"/>
  <c r="M38" i="9" s="1"/>
  <c r="L52" i="9"/>
  <c r="G52" i="9"/>
  <c r="M52" i="9" s="1"/>
  <c r="L48" i="9"/>
  <c r="G48" i="9"/>
  <c r="L22" i="9"/>
  <c r="G22" i="9"/>
  <c r="M22" i="9" s="1"/>
  <c r="L55" i="9"/>
  <c r="G55" i="9"/>
  <c r="L39" i="9"/>
  <c r="G39" i="9"/>
  <c r="M39" i="9" s="1"/>
  <c r="L50" i="9"/>
  <c r="G50" i="9"/>
  <c r="L49" i="9"/>
  <c r="G49" i="9"/>
  <c r="M49" i="9" s="1"/>
  <c r="L34" i="9"/>
  <c r="G34" i="9"/>
  <c r="M34" i="9" s="1"/>
  <c r="L56" i="9"/>
  <c r="G56" i="9"/>
  <c r="M56" i="9" s="1"/>
  <c r="L40" i="9"/>
  <c r="M40" i="9" s="1"/>
  <c r="G40" i="9"/>
  <c r="L12" i="9"/>
  <c r="G12" i="9"/>
  <c r="M12" i="9" s="1"/>
  <c r="L53" i="9"/>
  <c r="G53" i="9"/>
  <c r="M53" i="9" s="1"/>
  <c r="L42" i="9"/>
  <c r="G42" i="9"/>
  <c r="M42" i="9" s="1"/>
  <c r="L33" i="9"/>
  <c r="G33" i="9"/>
  <c r="L54" i="9"/>
  <c r="G54" i="9"/>
  <c r="M54" i="9" s="1"/>
  <c r="L36" i="9"/>
  <c r="G36" i="9"/>
  <c r="M36" i="9" s="1"/>
  <c r="L31" i="9"/>
  <c r="G31" i="9"/>
  <c r="M31" i="9" s="1"/>
  <c r="L47" i="9"/>
  <c r="G47" i="9"/>
  <c r="L35" i="9"/>
  <c r="G35" i="9"/>
  <c r="M35" i="9" s="1"/>
  <c r="L18" i="9"/>
  <c r="G18" i="9"/>
  <c r="M18" i="9" s="1"/>
  <c r="L11" i="9"/>
  <c r="G11" i="9"/>
  <c r="M11" i="9" s="1"/>
  <c r="L13" i="9"/>
  <c r="M13" i="9" s="1"/>
  <c r="G13" i="9"/>
  <c r="L23" i="9"/>
  <c r="G23" i="9"/>
  <c r="M23" i="9" s="1"/>
  <c r="L15" i="9"/>
  <c r="G15" i="9"/>
  <c r="M15" i="9" s="1"/>
  <c r="L43" i="9"/>
  <c r="G43" i="9"/>
  <c r="M43" i="9" s="1"/>
  <c r="M57" i="9" l="1"/>
  <c r="M37" i="9"/>
  <c r="M47" i="9"/>
  <c r="M50" i="9"/>
  <c r="M27" i="9"/>
  <c r="M21" i="9"/>
  <c r="M58" i="9" s="1"/>
  <c r="M33" i="9"/>
  <c r="M48" i="9"/>
  <c r="M55" i="9"/>
  <c r="M30" i="9"/>
  <c r="L12" i="5"/>
  <c r="G12" i="5"/>
  <c r="M12" i="5" l="1"/>
  <c r="L52" i="5"/>
  <c r="L53" i="5"/>
  <c r="L54" i="5"/>
  <c r="L55" i="5"/>
  <c r="L56" i="5"/>
  <c r="L57" i="5"/>
  <c r="G52" i="5"/>
  <c r="M52" i="5" s="1"/>
  <c r="G53" i="5"/>
  <c r="M53" i="5" s="1"/>
  <c r="G54" i="5"/>
  <c r="M54" i="5" s="1"/>
  <c r="G55" i="5"/>
  <c r="M55" i="5" s="1"/>
  <c r="G56" i="5"/>
  <c r="M56" i="5" s="1"/>
  <c r="G57" i="5"/>
  <c r="M57" i="5" l="1"/>
  <c r="L11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G11" i="5" l="1"/>
  <c r="M11" i="5" s="1"/>
  <c r="G13" i="5"/>
  <c r="M13" i="5" s="1"/>
  <c r="G14" i="5"/>
  <c r="M14" i="5" s="1"/>
  <c r="G15" i="5"/>
  <c r="M15" i="5" s="1"/>
  <c r="G16" i="5"/>
  <c r="M16" i="5" s="1"/>
  <c r="G17" i="5"/>
  <c r="M17" i="5" s="1"/>
  <c r="G18" i="5"/>
  <c r="M18" i="5" s="1"/>
  <c r="G19" i="5"/>
  <c r="M19" i="5" s="1"/>
  <c r="G20" i="5"/>
  <c r="M20" i="5" s="1"/>
  <c r="G21" i="5"/>
  <c r="M21" i="5" s="1"/>
  <c r="G22" i="5"/>
  <c r="M22" i="5" s="1"/>
  <c r="G23" i="5"/>
  <c r="M23" i="5" s="1"/>
  <c r="G24" i="5"/>
  <c r="M24" i="5" s="1"/>
  <c r="G25" i="5"/>
  <c r="M25" i="5" s="1"/>
  <c r="G26" i="5"/>
  <c r="M26" i="5" s="1"/>
  <c r="G27" i="5"/>
  <c r="M27" i="5" s="1"/>
  <c r="G28" i="5"/>
  <c r="M28" i="5" s="1"/>
  <c r="G29" i="5"/>
  <c r="M29" i="5" s="1"/>
  <c r="G30" i="5"/>
  <c r="M30" i="5" s="1"/>
  <c r="G31" i="5"/>
  <c r="M31" i="5" s="1"/>
  <c r="G32" i="5"/>
  <c r="M32" i="5" s="1"/>
  <c r="G33" i="5"/>
  <c r="M33" i="5" s="1"/>
  <c r="G34" i="5"/>
  <c r="M34" i="5" s="1"/>
  <c r="G35" i="5"/>
  <c r="M35" i="5" s="1"/>
  <c r="G36" i="5"/>
  <c r="M36" i="5" s="1"/>
  <c r="G37" i="5"/>
  <c r="M37" i="5" s="1"/>
  <c r="G38" i="5"/>
  <c r="M38" i="5" s="1"/>
  <c r="G39" i="5"/>
  <c r="M39" i="5" s="1"/>
  <c r="G40" i="5"/>
  <c r="M40" i="5" s="1"/>
  <c r="G41" i="5"/>
  <c r="M41" i="5" s="1"/>
  <c r="G42" i="5"/>
  <c r="M42" i="5" s="1"/>
  <c r="G43" i="5"/>
  <c r="M43" i="5" s="1"/>
  <c r="G44" i="5"/>
  <c r="M44" i="5" s="1"/>
  <c r="G45" i="5"/>
  <c r="M45" i="5" s="1"/>
  <c r="G46" i="5"/>
  <c r="M46" i="5" s="1"/>
  <c r="G47" i="5"/>
  <c r="M47" i="5" s="1"/>
  <c r="G48" i="5"/>
  <c r="M48" i="5" s="1"/>
  <c r="G49" i="5"/>
  <c r="M49" i="5" s="1"/>
  <c r="G50" i="5"/>
  <c r="M50" i="5" s="1"/>
  <c r="G51" i="5"/>
  <c r="M51" i="5" s="1"/>
  <c r="M58" i="5" l="1"/>
</calcChain>
</file>

<file path=xl/sharedStrings.xml><?xml version="1.0" encoding="utf-8"?>
<sst xmlns="http://schemas.openxmlformats.org/spreadsheetml/2006/main" count="134" uniqueCount="67">
  <si>
    <t xml:space="preserve">Granada                                                               </t>
  </si>
  <si>
    <t xml:space="preserve">Huelva                                                                </t>
  </si>
  <si>
    <t xml:space="preserve">Jaén                                                                  </t>
  </si>
  <si>
    <t xml:space="preserve">Córdoba                                                               </t>
  </si>
  <si>
    <t xml:space="preserve">Málaga   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</si>
  <si>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</si>
  <si>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</si>
  <si>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Huesca                                                                </t>
  </si>
  <si>
    <t xml:space="preserve">Teruel                                                                </t>
  </si>
  <si>
    <t xml:space="preserve">Palma                                                                 </t>
  </si>
  <si>
    <t xml:space="preserve">Santander                                                             </t>
  </si>
  <si>
    <t xml:space="preserve">Burgos                                                                </t>
  </si>
  <si>
    <t xml:space="preserve">León                                                                  </t>
  </si>
  <si>
    <t xml:space="preserve">Zamora                                                                </t>
  </si>
  <si>
    <t xml:space="preserve">Valladolid                                                            </t>
  </si>
  <si>
    <t xml:space="preserve">Soria                                                                 </t>
  </si>
  <si>
    <t xml:space="preserve">Salamanca                                                             </t>
  </si>
  <si>
    <t xml:space="preserve">Ciudad Real                                                           </t>
  </si>
  <si>
    <t xml:space="preserve">Albacete                                                              </t>
  </si>
  <si>
    <t xml:space="preserve">Toledo                                                                </t>
  </si>
  <si>
    <t xml:space="preserve">Guadalajara                                                           </t>
  </si>
  <si>
    <t xml:space="preserve">Tarragona                                                             </t>
  </si>
  <si>
    <t xml:space="preserve">Barcelona                                                             </t>
  </si>
  <si>
    <t xml:space="preserve">Lleida                                                                </t>
  </si>
  <si>
    <t xml:space="preserve">Cáceres                                                               </t>
  </si>
  <si>
    <t xml:space="preserve">Coruña (A)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</si>
  <si>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</si>
  <si>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</si>
  <si>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Pamplona/Iruña                                                        </t>
  </si>
  <si>
    <t xml:space="preserve">Logroño                                                               </t>
  </si>
  <si>
    <t>Municipio</t>
  </si>
  <si>
    <t>Capitales de Provincia</t>
  </si>
  <si>
    <t xml:space="preserve">Oviedo                                                                </t>
  </si>
  <si>
    <t xml:space="preserve">Cádiz                                                                 </t>
  </si>
  <si>
    <t xml:space="preserve">Pontevedra                                                            </t>
  </si>
  <si>
    <t xml:space="preserve"> </t>
  </si>
  <si>
    <t>Gastos financieros (capitulo 3)</t>
  </si>
  <si>
    <t>Impuestos directos (capitulo 1)</t>
  </si>
  <si>
    <t>Impuestos indirectos (capitulo 2)</t>
  </si>
  <si>
    <t>Ingresos patrimoniales (capitulo 5)</t>
  </si>
  <si>
    <t>Transferencias corrientes (capitulo 4)</t>
  </si>
  <si>
    <t>Tasas, precios públicos  y otros ingresos (capitulo 3)</t>
  </si>
  <si>
    <t>Gastos de pesonal (capitulo 1)</t>
  </si>
  <si>
    <t>Gastos corrientes en bienes y servicios  (capitulo 2)</t>
  </si>
  <si>
    <t>Transfencias corrientes (capitulo 4)</t>
  </si>
  <si>
    <t>Ahorro bruto</t>
  </si>
  <si>
    <t>Gastos (Capitulos 1 al 4)</t>
  </si>
  <si>
    <t>Ingresos (Capitulos 1 al 5)</t>
  </si>
  <si>
    <t>Ahorro bruto: INGRESOS (cap 1 a 5)- GASTOS (cap 1 a 4) / INGRESOS (cap 1 a 5). Pone de manifiesto la capacidad de ahorro de la entidad en relación a los ingresos corrientes.</t>
  </si>
  <si>
    <t xml:space="preserve">Alicante/Alacant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</si>
  <si>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</si>
  <si>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</si>
  <si>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</si>
  <si>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</si>
  <si>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</si>
  <si>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</si>
  <si>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</si>
  <si>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</si>
  <si>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</si>
  <si>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</si>
  <si>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</si>
  <si>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</si>
  <si>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Ahorro bruto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</si>
  <si>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30-08-26). Las denominaciones y criterios de calculo de los indicadores están basados en el Documento "Indicadores de la cuenta general de las entidades locales" Ministerio de Hacienda.</t>
    </r>
  </si>
  <si>
    <t xml:space="preserve">Bilbao                                                                </t>
  </si>
  <si>
    <t xml:space="preserve">Cuenca                                                                </t>
  </si>
  <si>
    <t>No están disponibles los datos de Vitoria, Palencia y Santa Cruz de 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</si>
</sst>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Univers"/>
      <family val="2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sz val="8"/>
      <name val="Gill Sans MT"/>
      <family val="2"/>
    </font>
    <font>
      <i/>
      <sz val="8"/>
      <name val="Gill Sans MT"/>
      <family val="2"/>
    </font>
    <font>
      <b/>
      <sz val="10"/>
      <color indexed="8"/>
      <name val="Gill Sans MT"/>
      <family val="2"/>
    </font>
    <font>
      <b/>
      <sz val="8"/>
      <name val="Gill Sans MT"/>
      <family val="2"/>
    </font>
    <font>
      <sz val="8"/>
      <color indexed="8"/>
      <name val="Gill Sans MT"/>
      <family val="2"/>
    </font>
    <font>
      <sz val="11"/>
      <color theme="1"/>
      <name val="Gill Sans MT"/>
      <family val="2"/>
    </font>
    <font>
      <sz val="9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i/>
      <sz val="8"/>
      <color indexed="8"/>
      <name val="Arial"/>
      <family val="2"/>
    </font>
    <font>
      <i/>
      <sz val="9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3" fontId="7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3" fontId="9" fillId="3" borderId="1" xfId="2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3" applyNumberFormat="1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3" fontId="9" fillId="3" borderId="1" xfId="2" applyNumberFormat="1" applyFont="1" applyFill="1" applyBorder="1" applyAlignment="1">
      <alignment horizontal="left" vertical="center" wrapText="1"/>
    </xf>
    <xf numFmtId="4" fontId="11" fillId="0" borderId="2" xfId="5" applyNumberFormat="1" applyFont="1" applyFill="1" applyBorder="1" applyAlignment="1">
      <alignment horizontal="center" vertical="center" wrapText="1"/>
    </xf>
    <xf numFmtId="4" fontId="11" fillId="2" borderId="2" xfId="5" applyNumberFormat="1" applyFont="1" applyFill="1" applyBorder="1" applyAlignment="1">
      <alignment horizontal="center" vertical="center" wrapText="1"/>
    </xf>
    <xf numFmtId="10" fontId="9" fillId="4" borderId="2" xfId="6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6" fillId="0" borderId="0" xfId="1" applyFont="1" applyFill="1" applyBorder="1" applyAlignment="1">
      <alignment horizontal="left"/>
    </xf>
    <xf numFmtId="0" fontId="14" fillId="0" borderId="1" xfId="5" applyFont="1" applyFill="1" applyBorder="1" applyAlignment="1">
      <alignment horizontal="left"/>
    </xf>
    <xf numFmtId="10" fontId="17" fillId="0" borderId="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7">
    <cellStyle name="Normal" xfId="0" builtinId="0"/>
    <cellStyle name="Normal_CENSOResumen(INTERNET) 2" xfId="3" xr:uid="{00000000-0005-0000-0000-000001000000}"/>
    <cellStyle name="Normal_Hoja1" xfId="1" xr:uid="{00000000-0005-0000-0000-000002000000}"/>
    <cellStyle name="Normal_icio" xfId="2" xr:uid="{00000000-0005-0000-0000-000003000000}"/>
    <cellStyle name="Normal_IngGast (2)" xfId="4" xr:uid="{00000000-0005-0000-0000-000004000000}"/>
    <cellStyle name="Normal_todo" xfId="5" xr:uid="{00000000-0005-0000-0000-000005000000}"/>
    <cellStyle name="Porcentaje" xfId="6" builtinId="5"/>
  </cellStyles>
  <dxfs count="0"/>
  <tableStyles count="0" defaultTableStyle="TableStyleMedium2" defaultPivotStyle="PivotStyleMedium9"/>
  <colors>
    <mruColors>
      <color rgb="FFFF9966"/>
      <color rgb="FFFFCC99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261298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4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272415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tabSelected="1" workbookViewId="0">
      <selection activeCell="A15" sqref="A15"/>
    </sheetView>
  </sheetViews>
  <sheetFormatPr baseColWidth="10" defaultRowHeight="18" x14ac:dyDescent="0.3"/>
  <cols>
    <col min="1" max="1" width="37" style="21" customWidth="1"/>
    <col min="2" max="2" width="14.109375" style="21" hidden="1" customWidth="1"/>
    <col min="3" max="3" width="14" style="21" hidden="1" customWidth="1"/>
    <col min="4" max="4" width="13.33203125" style="21" hidden="1" customWidth="1"/>
    <col min="5" max="5" width="14.33203125" style="21" hidden="1" customWidth="1"/>
    <col min="6" max="6" width="10.88671875" style="21" hidden="1" customWidth="1"/>
    <col min="7" max="7" width="15.109375" style="21" customWidth="1"/>
    <col min="8" max="8" width="14.109375" style="21" hidden="1" customWidth="1"/>
    <col min="9" max="9" width="15.6640625" style="21" hidden="1" customWidth="1"/>
    <col min="10" max="10" width="14.109375" style="21" hidden="1" customWidth="1"/>
    <col min="11" max="11" width="14.33203125" style="21" hidden="1" customWidth="1"/>
    <col min="12" max="12" width="15.44140625" style="21" customWidth="1"/>
    <col min="13" max="13" width="13.6640625" style="21" customWidth="1"/>
    <col min="14" max="16384" width="11.5546875" style="21"/>
  </cols>
  <sheetData>
    <row r="1" spans="1:16" s="1" customFormat="1" ht="16.8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6" s="1" customFormat="1" ht="27.75" customHeight="1" x14ac:dyDescent="0.3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s="1" customFormat="1" ht="26.25" customHeight="1" x14ac:dyDescent="0.3">
      <c r="A3" s="28" t="s">
        <v>62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6" s="1" customFormat="1" ht="21.6" x14ac:dyDescent="0.3">
      <c r="A4" s="29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6" s="1" customFormat="1" ht="16.8" x14ac:dyDescent="0.3">
      <c r="A5" s="1" t="s">
        <v>35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6" s="1" customFormat="1" ht="28.5" customHeight="1" x14ac:dyDescent="0.3">
      <c r="A6" s="30" t="s">
        <v>48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8"/>
      <c r="O6" s="8"/>
      <c r="P6" s="8"/>
    </row>
    <row r="7" spans="1:16" s="1" customFormat="1" ht="8.25" customHeight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8"/>
      <c r="O7" s="8"/>
      <c r="P7" s="8"/>
    </row>
    <row r="8" spans="1:16" s="1" customFormat="1" ht="39.75" customHeight="1" x14ac:dyDescent="0.3">
      <c r="A8" s="31" t="s">
        <v>63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6" s="1" customFormat="1" ht="16.8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6" s="1" customFormat="1" ht="52.5" customHeight="1" x14ac:dyDescent="0.3">
      <c r="A10" s="12" t="s">
        <v>30</v>
      </c>
      <c r="B10" s="13" t="s">
        <v>37</v>
      </c>
      <c r="C10" s="13" t="s">
        <v>38</v>
      </c>
      <c r="D10" s="13" t="s">
        <v>41</v>
      </c>
      <c r="E10" s="14" t="s">
        <v>40</v>
      </c>
      <c r="F10" s="13" t="s">
        <v>39</v>
      </c>
      <c r="G10" s="15" t="s">
        <v>47</v>
      </c>
      <c r="H10" s="13" t="s">
        <v>42</v>
      </c>
      <c r="I10" s="13" t="s">
        <v>43</v>
      </c>
      <c r="J10" s="13" t="s">
        <v>36</v>
      </c>
      <c r="K10" s="13" t="s">
        <v>44</v>
      </c>
      <c r="L10" s="15" t="s">
        <v>46</v>
      </c>
      <c r="M10" s="16" t="s">
        <v>45</v>
      </c>
    </row>
    <row r="11" spans="1:16" ht="16.8" customHeight="1" x14ac:dyDescent="0.3">
      <c r="A11" s="17" t="s">
        <v>18</v>
      </c>
      <c r="B11" s="18">
        <v>77021425.620000005</v>
      </c>
      <c r="C11" s="18">
        <v>8632619.1099999994</v>
      </c>
      <c r="D11" s="18">
        <v>33272248.440000001</v>
      </c>
      <c r="E11" s="18">
        <v>60545456.740000002</v>
      </c>
      <c r="F11" s="18">
        <v>2802669.13</v>
      </c>
      <c r="G11" s="19">
        <f t="shared" ref="G11:G57" si="0">SUM(B11:F11)</f>
        <v>182274419.03999999</v>
      </c>
      <c r="H11" s="18">
        <v>82962146.879999995</v>
      </c>
      <c r="I11" s="18">
        <v>61219071.130000003</v>
      </c>
      <c r="J11" s="18">
        <v>1907412.98</v>
      </c>
      <c r="K11" s="18">
        <v>18703854.699999999</v>
      </c>
      <c r="L11" s="19">
        <f t="shared" ref="L11:L57" si="1">SUM(H11:K11)</f>
        <v>164792485.68999997</v>
      </c>
      <c r="M11" s="20">
        <f t="shared" ref="M11:M57" si="2">(G11-L11)/G11</f>
        <v>9.5909966094384458E-2</v>
      </c>
    </row>
    <row r="12" spans="1:16" ht="16.8" customHeight="1" x14ac:dyDescent="0.3">
      <c r="A12" s="17" t="s">
        <v>49</v>
      </c>
      <c r="B12" s="18">
        <v>138216729.31</v>
      </c>
      <c r="C12" s="18">
        <v>17572327.539999999</v>
      </c>
      <c r="D12" s="18">
        <v>66179563.740000002</v>
      </c>
      <c r="E12" s="18">
        <v>120773349.28</v>
      </c>
      <c r="F12" s="18">
        <v>18352438.460000001</v>
      </c>
      <c r="G12" s="19">
        <f t="shared" si="0"/>
        <v>361094408.32999998</v>
      </c>
      <c r="H12" s="18">
        <v>117163613.02</v>
      </c>
      <c r="I12" s="18">
        <v>133550473.54000001</v>
      </c>
      <c r="J12" s="18">
        <v>1038010.3</v>
      </c>
      <c r="K12" s="18">
        <v>32236491.52</v>
      </c>
      <c r="L12" s="19">
        <f t="shared" si="1"/>
        <v>283988588.38</v>
      </c>
      <c r="M12" s="20">
        <f t="shared" si="2"/>
        <v>0.21353368584853266</v>
      </c>
    </row>
    <row r="13" spans="1:16" ht="16.8" customHeight="1" x14ac:dyDescent="0.3">
      <c r="A13" s="17" t="s">
        <v>61</v>
      </c>
      <c r="B13" s="18">
        <v>97458034.849999994</v>
      </c>
      <c r="C13" s="18">
        <v>9969493.0999999996</v>
      </c>
      <c r="D13" s="18">
        <v>34800318.490000002</v>
      </c>
      <c r="E13" s="18">
        <v>95005591.299999997</v>
      </c>
      <c r="F13" s="18">
        <v>5927307.5199999996</v>
      </c>
      <c r="G13" s="19">
        <f t="shared" si="0"/>
        <v>243160745.26000002</v>
      </c>
      <c r="H13" s="18">
        <v>73133737.420000002</v>
      </c>
      <c r="I13" s="18">
        <v>120629112.79000001</v>
      </c>
      <c r="J13" s="18">
        <v>1261722.55</v>
      </c>
      <c r="K13" s="18">
        <v>7755127.0599999996</v>
      </c>
      <c r="L13" s="19">
        <f t="shared" si="1"/>
        <v>202779699.82000002</v>
      </c>
      <c r="M13" s="20">
        <f t="shared" si="2"/>
        <v>0.16606728769819529</v>
      </c>
    </row>
    <row r="14" spans="1:16" ht="16.8" customHeight="1" x14ac:dyDescent="0.3">
      <c r="A14" s="17" t="s">
        <v>51</v>
      </c>
      <c r="B14" s="18">
        <v>29230163.989999998</v>
      </c>
      <c r="C14" s="18">
        <v>3204713.23</v>
      </c>
      <c r="D14" s="18">
        <v>11970058.49</v>
      </c>
      <c r="E14" s="18">
        <v>21480937.539999999</v>
      </c>
      <c r="F14" s="18">
        <v>1583708.87</v>
      </c>
      <c r="G14" s="19">
        <f t="shared" si="0"/>
        <v>67469582.120000005</v>
      </c>
      <c r="H14" s="18">
        <v>24006163.390000001</v>
      </c>
      <c r="I14" s="18">
        <v>24217297.68</v>
      </c>
      <c r="J14" s="18">
        <v>455655.17</v>
      </c>
      <c r="K14" s="18">
        <v>3145585.45</v>
      </c>
      <c r="L14" s="19">
        <f t="shared" si="1"/>
        <v>51824701.690000005</v>
      </c>
      <c r="M14" s="20">
        <f t="shared" si="2"/>
        <v>0.23188049989955975</v>
      </c>
    </row>
    <row r="15" spans="1:16" ht="16.8" customHeight="1" x14ac:dyDescent="0.3">
      <c r="A15" s="17" t="s">
        <v>55</v>
      </c>
      <c r="B15" s="18">
        <v>63941656.229999997</v>
      </c>
      <c r="C15" s="18">
        <v>6721408.4100000001</v>
      </c>
      <c r="D15" s="18">
        <v>22070106.239999998</v>
      </c>
      <c r="E15" s="18">
        <v>61827980.609999999</v>
      </c>
      <c r="F15" s="18">
        <v>2921264.52</v>
      </c>
      <c r="G15" s="19">
        <f t="shared" si="0"/>
        <v>157482416.01000002</v>
      </c>
      <c r="H15" s="18">
        <v>53585550.210000001</v>
      </c>
      <c r="I15" s="18">
        <v>48272464.520000003</v>
      </c>
      <c r="J15" s="18">
        <v>62801.83</v>
      </c>
      <c r="K15" s="18">
        <v>12637746.140000001</v>
      </c>
      <c r="L15" s="19">
        <f t="shared" si="1"/>
        <v>114558562.7</v>
      </c>
      <c r="M15" s="20">
        <f t="shared" si="2"/>
        <v>0.2725628320769119</v>
      </c>
    </row>
    <row r="16" spans="1:16" ht="16.8" customHeight="1" x14ac:dyDescent="0.3">
      <c r="A16" s="17" t="s">
        <v>22</v>
      </c>
      <c r="B16" s="18">
        <v>1204119196.27</v>
      </c>
      <c r="C16" s="18">
        <v>237287755.88999999</v>
      </c>
      <c r="D16" s="18">
        <v>468958779.80000001</v>
      </c>
      <c r="E16" s="18">
        <v>1839748869.3499999</v>
      </c>
      <c r="F16" s="18">
        <v>47038871.840000004</v>
      </c>
      <c r="G16" s="19">
        <f t="shared" si="0"/>
        <v>3797153473.1499996</v>
      </c>
      <c r="H16" s="18">
        <v>759199054.79999995</v>
      </c>
      <c r="I16" s="18">
        <v>1118999767.3699999</v>
      </c>
      <c r="J16" s="18">
        <v>25055909.109999999</v>
      </c>
      <c r="K16" s="18">
        <v>1119444233.78</v>
      </c>
      <c r="L16" s="19">
        <f t="shared" si="1"/>
        <v>3022698965.0599995</v>
      </c>
      <c r="M16" s="20">
        <f t="shared" si="2"/>
        <v>0.20395659895398879</v>
      </c>
    </row>
    <row r="17" spans="1:13" ht="16.8" customHeight="1" x14ac:dyDescent="0.3">
      <c r="A17" s="17" t="s">
        <v>64</v>
      </c>
      <c r="B17" s="18">
        <v>106476767.63</v>
      </c>
      <c r="C17" s="18">
        <v>14171813.279999999</v>
      </c>
      <c r="D17" s="18">
        <v>129897299.14</v>
      </c>
      <c r="E17" s="18">
        <v>432354104.42000002</v>
      </c>
      <c r="F17" s="18">
        <v>22475123.66</v>
      </c>
      <c r="G17" s="19">
        <f t="shared" si="0"/>
        <v>705375108.13</v>
      </c>
      <c r="H17" s="18">
        <v>209665141.96000001</v>
      </c>
      <c r="I17" s="18">
        <v>246080734.36000001</v>
      </c>
      <c r="J17" s="18">
        <v>459.8</v>
      </c>
      <c r="K17" s="18">
        <v>160700063.94999999</v>
      </c>
      <c r="L17" s="19">
        <f t="shared" si="1"/>
        <v>616446400.07000005</v>
      </c>
      <c r="M17" s="20">
        <f t="shared" si="2"/>
        <v>0.12607293202584979</v>
      </c>
    </row>
    <row r="18" spans="1:13" ht="16.8" customHeight="1" x14ac:dyDescent="0.3">
      <c r="A18" s="17" t="s">
        <v>11</v>
      </c>
      <c r="B18" s="18">
        <v>82468874.609999999</v>
      </c>
      <c r="C18" s="18">
        <v>10954360.07</v>
      </c>
      <c r="D18" s="18">
        <v>43494208.899999999</v>
      </c>
      <c r="E18" s="18">
        <v>73626872.189999998</v>
      </c>
      <c r="F18" s="18">
        <v>6957031.29</v>
      </c>
      <c r="G18" s="19">
        <f t="shared" si="0"/>
        <v>217501347.06</v>
      </c>
      <c r="H18" s="18">
        <v>74091300.969999999</v>
      </c>
      <c r="I18" s="18">
        <v>106013286.75</v>
      </c>
      <c r="J18" s="18">
        <v>6812815.96</v>
      </c>
      <c r="K18" s="18">
        <v>11392791.16</v>
      </c>
      <c r="L18" s="19">
        <f t="shared" si="1"/>
        <v>198310194.84</v>
      </c>
      <c r="M18" s="20">
        <f t="shared" si="2"/>
        <v>8.8234636150119658E-2</v>
      </c>
    </row>
    <row r="19" spans="1:13" ht="16.8" customHeight="1" x14ac:dyDescent="0.3">
      <c r="A19" s="17" t="s">
        <v>24</v>
      </c>
      <c r="B19" s="18">
        <v>38138477.789999999</v>
      </c>
      <c r="C19" s="18">
        <v>6300369.5700000003</v>
      </c>
      <c r="D19" s="18">
        <v>10575279.779999999</v>
      </c>
      <c r="E19" s="18">
        <v>34666856.57</v>
      </c>
      <c r="F19" s="18">
        <v>1666238.28</v>
      </c>
      <c r="G19" s="19">
        <f t="shared" si="0"/>
        <v>91347221.99000001</v>
      </c>
      <c r="H19" s="18">
        <v>33369134.620000001</v>
      </c>
      <c r="I19" s="18">
        <v>30979188.039999999</v>
      </c>
      <c r="J19" s="18">
        <v>258686</v>
      </c>
      <c r="K19" s="18">
        <v>13880889.65</v>
      </c>
      <c r="L19" s="19">
        <f t="shared" si="1"/>
        <v>78487898.310000002</v>
      </c>
      <c r="M19" s="20">
        <f t="shared" si="2"/>
        <v>0.14077410784761191</v>
      </c>
    </row>
    <row r="20" spans="1:13" ht="16.8" customHeight="1" x14ac:dyDescent="0.3">
      <c r="A20" s="17" t="s">
        <v>33</v>
      </c>
      <c r="B20" s="18">
        <v>57086995.200000003</v>
      </c>
      <c r="C20" s="18">
        <v>5303137.76</v>
      </c>
      <c r="D20" s="18">
        <v>22084709.800000001</v>
      </c>
      <c r="E20" s="18">
        <v>105646186.22</v>
      </c>
      <c r="F20" s="18">
        <v>9152351.0199999996</v>
      </c>
      <c r="G20" s="19">
        <f t="shared" si="0"/>
        <v>199273380.00000003</v>
      </c>
      <c r="H20" s="18">
        <v>58725229.960000001</v>
      </c>
      <c r="I20" s="18">
        <v>75895480.329999998</v>
      </c>
      <c r="J20" s="18">
        <v>917366.53</v>
      </c>
      <c r="K20" s="18">
        <v>39609117.390000001</v>
      </c>
      <c r="L20" s="19">
        <f t="shared" si="1"/>
        <v>175147194.20999998</v>
      </c>
      <c r="M20" s="20">
        <f t="shared" si="2"/>
        <v>0.12107079124166031</v>
      </c>
    </row>
    <row r="21" spans="1:13" ht="16.8" customHeight="1" x14ac:dyDescent="0.3">
      <c r="A21" s="17" t="s">
        <v>56</v>
      </c>
      <c r="B21" s="18">
        <v>97753783.040000007</v>
      </c>
      <c r="C21" s="18">
        <v>8384928.5099999998</v>
      </c>
      <c r="D21" s="18">
        <v>37174821.07</v>
      </c>
      <c r="E21" s="18">
        <v>62015867.049999997</v>
      </c>
      <c r="F21" s="18">
        <v>2363769.14</v>
      </c>
      <c r="G21" s="19">
        <f t="shared" si="0"/>
        <v>207693168.81</v>
      </c>
      <c r="H21" s="18">
        <v>81177160</v>
      </c>
      <c r="I21" s="18">
        <v>104515568.73</v>
      </c>
      <c r="J21" s="18">
        <v>644995.85</v>
      </c>
      <c r="K21" s="18">
        <v>11100669.75</v>
      </c>
      <c r="L21" s="19">
        <f t="shared" si="1"/>
        <v>197438394.33000001</v>
      </c>
      <c r="M21" s="20">
        <f t="shared" si="2"/>
        <v>4.9374635375615893E-2</v>
      </c>
    </row>
    <row r="22" spans="1:13" ht="16.8" customHeight="1" x14ac:dyDescent="0.3">
      <c r="A22" s="17" t="s">
        <v>17</v>
      </c>
      <c r="B22" s="18">
        <v>38323399.950000003</v>
      </c>
      <c r="C22" s="18">
        <v>3894198.14</v>
      </c>
      <c r="D22" s="18">
        <v>19721132.57</v>
      </c>
      <c r="E22" s="18">
        <v>26480235.030000001</v>
      </c>
      <c r="F22" s="18">
        <v>1011818.2</v>
      </c>
      <c r="G22" s="19">
        <f t="shared" si="0"/>
        <v>89430783.890000001</v>
      </c>
      <c r="H22" s="18">
        <v>35341396.950000003</v>
      </c>
      <c r="I22" s="18">
        <v>28087100.75</v>
      </c>
      <c r="J22" s="18">
        <v>182116.09</v>
      </c>
      <c r="K22" s="18">
        <v>14253717.51</v>
      </c>
      <c r="L22" s="19">
        <f t="shared" si="1"/>
        <v>77864331.300000012</v>
      </c>
      <c r="M22" s="20">
        <f t="shared" si="2"/>
        <v>0.12933412955685084</v>
      </c>
    </row>
    <row r="23" spans="1:13" ht="16.8" customHeight="1" x14ac:dyDescent="0.3">
      <c r="A23" s="17" t="s">
        <v>3</v>
      </c>
      <c r="B23" s="18">
        <v>122171317.65000001</v>
      </c>
      <c r="C23" s="18">
        <v>12850396.42</v>
      </c>
      <c r="D23" s="18">
        <v>50021046.939999998</v>
      </c>
      <c r="E23" s="18">
        <v>170665555.08000001</v>
      </c>
      <c r="F23" s="18">
        <v>5673202.5300000003</v>
      </c>
      <c r="G23" s="19">
        <f t="shared" si="0"/>
        <v>361381518.62</v>
      </c>
      <c r="H23" s="18">
        <v>135346593.06</v>
      </c>
      <c r="I23" s="18">
        <v>105262102.64</v>
      </c>
      <c r="J23" s="18">
        <v>4711723.13</v>
      </c>
      <c r="K23" s="18">
        <v>79542764.959999993</v>
      </c>
      <c r="L23" s="19">
        <f t="shared" si="1"/>
        <v>324863183.78999996</v>
      </c>
      <c r="M23" s="20">
        <f t="shared" si="2"/>
        <v>0.10105202659353428</v>
      </c>
    </row>
    <row r="24" spans="1:13" ht="16.8" customHeight="1" x14ac:dyDescent="0.3">
      <c r="A24" s="17" t="s">
        <v>25</v>
      </c>
      <c r="B24" s="18">
        <v>107113954.98</v>
      </c>
      <c r="C24" s="18">
        <v>14151052.380000001</v>
      </c>
      <c r="D24" s="18">
        <v>62333669.960000001</v>
      </c>
      <c r="E24" s="18">
        <v>110789470.87</v>
      </c>
      <c r="F24" s="18">
        <v>9287900.4000000004</v>
      </c>
      <c r="G24" s="19">
        <f t="shared" si="0"/>
        <v>303676048.58999997</v>
      </c>
      <c r="H24" s="18">
        <v>83308262.409999996</v>
      </c>
      <c r="I24" s="18">
        <v>154571872.22</v>
      </c>
      <c r="J24" s="18">
        <v>1418473.47</v>
      </c>
      <c r="K24" s="18">
        <v>45218398.030000001</v>
      </c>
      <c r="L24" s="19">
        <f t="shared" si="1"/>
        <v>284517006.13</v>
      </c>
      <c r="M24" s="20">
        <f t="shared" si="2"/>
        <v>6.3090396983751074E-2</v>
      </c>
    </row>
    <row r="25" spans="1:13" ht="16.8" customHeight="1" x14ac:dyDescent="0.3">
      <c r="A25" s="17" t="s">
        <v>65</v>
      </c>
      <c r="B25" s="18">
        <v>24060636.739999998</v>
      </c>
      <c r="C25" s="18">
        <v>4602251.58</v>
      </c>
      <c r="D25" s="18">
        <v>19281701.27</v>
      </c>
      <c r="E25" s="18">
        <v>18136881.350000001</v>
      </c>
      <c r="F25" s="18">
        <v>2086901.55</v>
      </c>
      <c r="G25" s="19">
        <f t="shared" si="0"/>
        <v>68168372.49000001</v>
      </c>
      <c r="H25" s="18">
        <v>24178034.140000001</v>
      </c>
      <c r="I25" s="18">
        <v>22203031.399999999</v>
      </c>
      <c r="J25" s="18">
        <v>956189.55</v>
      </c>
      <c r="K25" s="18">
        <v>4546132.5999999996</v>
      </c>
      <c r="L25" s="19">
        <f t="shared" si="1"/>
        <v>51883387.689999998</v>
      </c>
      <c r="M25" s="20">
        <f t="shared" si="2"/>
        <v>0.23889355437360552</v>
      </c>
    </row>
    <row r="26" spans="1:13" ht="16.8" customHeight="1" x14ac:dyDescent="0.3">
      <c r="A26" s="17" t="s">
        <v>57</v>
      </c>
      <c r="B26" s="18">
        <v>94625808.890000001</v>
      </c>
      <c r="C26" s="18">
        <v>11462307.449999999</v>
      </c>
      <c r="D26" s="18">
        <v>90013792.099999994</v>
      </c>
      <c r="E26" s="18">
        <v>207480466.87</v>
      </c>
      <c r="F26" s="18">
        <v>6453338.9500000002</v>
      </c>
      <c r="G26" s="19">
        <f t="shared" si="0"/>
        <v>410035714.25999999</v>
      </c>
      <c r="H26" s="18">
        <v>116561373.84999999</v>
      </c>
      <c r="I26" s="18">
        <v>133631665.97</v>
      </c>
      <c r="J26" s="18">
        <v>1949109.92</v>
      </c>
      <c r="K26" s="18">
        <v>113797838.33</v>
      </c>
      <c r="L26" s="19">
        <f t="shared" si="1"/>
        <v>365939988.06999999</v>
      </c>
      <c r="M26" s="20">
        <f t="shared" si="2"/>
        <v>0.10754118399071767</v>
      </c>
    </row>
    <row r="27" spans="1:13" ht="16.8" customHeight="1" x14ac:dyDescent="0.3">
      <c r="A27" s="17" t="s">
        <v>52</v>
      </c>
      <c r="B27" s="18">
        <v>61392745.799999997</v>
      </c>
      <c r="C27" s="18">
        <v>6916523.6299999999</v>
      </c>
      <c r="D27" s="18">
        <v>39256889.729999997</v>
      </c>
      <c r="E27" s="18">
        <v>47860938.030000001</v>
      </c>
      <c r="F27" s="18">
        <v>2461593.75</v>
      </c>
      <c r="G27" s="19">
        <f t="shared" si="0"/>
        <v>157888690.94</v>
      </c>
      <c r="H27" s="18">
        <v>71456470.049999997</v>
      </c>
      <c r="I27" s="18">
        <v>64619816.469999999</v>
      </c>
      <c r="J27" s="18">
        <v>1572445.33</v>
      </c>
      <c r="K27" s="18">
        <v>13674556.210000001</v>
      </c>
      <c r="L27" s="19">
        <f t="shared" si="1"/>
        <v>151323288.06</v>
      </c>
      <c r="M27" s="20">
        <f t="shared" si="2"/>
        <v>4.1582477129378091E-2</v>
      </c>
    </row>
    <row r="28" spans="1:13" ht="16.8" customHeight="1" x14ac:dyDescent="0.3">
      <c r="A28" s="17" t="s">
        <v>0</v>
      </c>
      <c r="B28" s="18">
        <v>116209203.03</v>
      </c>
      <c r="C28" s="18">
        <v>13772468.24</v>
      </c>
      <c r="D28" s="18">
        <v>68882800.700000003</v>
      </c>
      <c r="E28" s="18">
        <v>152952125.09999999</v>
      </c>
      <c r="F28" s="18">
        <v>7516889.8300000001</v>
      </c>
      <c r="G28" s="19">
        <f t="shared" si="0"/>
        <v>359333486.89999998</v>
      </c>
      <c r="H28" s="18">
        <v>138868010.81</v>
      </c>
      <c r="I28" s="18">
        <v>126261814.75</v>
      </c>
      <c r="J28" s="18">
        <v>4863179.0599999996</v>
      </c>
      <c r="K28" s="18">
        <v>43025996.590000004</v>
      </c>
      <c r="L28" s="19">
        <f t="shared" si="1"/>
        <v>313019001.21000004</v>
      </c>
      <c r="M28" s="20">
        <f t="shared" si="2"/>
        <v>0.12888997930462556</v>
      </c>
    </row>
    <row r="29" spans="1:13" ht="16.8" customHeight="1" x14ac:dyDescent="0.3">
      <c r="A29" s="17" t="s">
        <v>20</v>
      </c>
      <c r="B29" s="18">
        <v>45308500.759999998</v>
      </c>
      <c r="C29" s="18">
        <v>8874338.0299999993</v>
      </c>
      <c r="D29" s="18">
        <v>16818183.829999998</v>
      </c>
      <c r="E29" s="18">
        <v>23166517.25</v>
      </c>
      <c r="F29" s="18">
        <v>1170240.44</v>
      </c>
      <c r="G29" s="19">
        <f t="shared" si="0"/>
        <v>95337780.310000002</v>
      </c>
      <c r="H29" s="18">
        <v>35166092.200000003</v>
      </c>
      <c r="I29" s="18">
        <v>41437162.810000002</v>
      </c>
      <c r="J29" s="18">
        <v>727602.57</v>
      </c>
      <c r="K29" s="18">
        <v>10052033.73</v>
      </c>
      <c r="L29" s="19">
        <f t="shared" si="1"/>
        <v>87382891.310000002</v>
      </c>
      <c r="M29" s="20">
        <f t="shared" si="2"/>
        <v>8.3438999462059113E-2</v>
      </c>
    </row>
    <row r="30" spans="1:13" ht="16.8" customHeight="1" x14ac:dyDescent="0.3">
      <c r="A30" s="17" t="s">
        <v>1</v>
      </c>
      <c r="B30" s="18">
        <v>62581849.960000001</v>
      </c>
      <c r="C30" s="18">
        <v>8583312.75</v>
      </c>
      <c r="D30" s="18">
        <v>17445964.859999999</v>
      </c>
      <c r="E30" s="18">
        <v>83551015.900000006</v>
      </c>
      <c r="F30" s="18">
        <v>1109319.1000000001</v>
      </c>
      <c r="G30" s="19">
        <f t="shared" si="0"/>
        <v>173271462.57000002</v>
      </c>
      <c r="H30" s="18">
        <v>65616781.439999998</v>
      </c>
      <c r="I30" s="18">
        <v>71224638.599999994</v>
      </c>
      <c r="J30" s="18">
        <v>3035008.93</v>
      </c>
      <c r="K30" s="18">
        <v>19961019.140000001</v>
      </c>
      <c r="L30" s="19">
        <f t="shared" si="1"/>
        <v>159837448.11000001</v>
      </c>
      <c r="M30" s="20">
        <f t="shared" si="2"/>
        <v>7.7531604228092632E-2</v>
      </c>
    </row>
    <row r="31" spans="1:13" ht="16.8" customHeight="1" x14ac:dyDescent="0.3">
      <c r="A31" s="17" t="s">
        <v>7</v>
      </c>
      <c r="B31" s="18">
        <v>22678571.460000001</v>
      </c>
      <c r="C31" s="18">
        <v>3818986.08</v>
      </c>
      <c r="D31" s="18">
        <v>12359794.1</v>
      </c>
      <c r="E31" s="18">
        <v>20301714.84</v>
      </c>
      <c r="F31" s="18">
        <v>596460.27</v>
      </c>
      <c r="G31" s="19">
        <f t="shared" si="0"/>
        <v>59755526.750000007</v>
      </c>
      <c r="H31" s="18">
        <v>24014869.109999999</v>
      </c>
      <c r="I31" s="18">
        <v>26435281.289999999</v>
      </c>
      <c r="J31" s="18">
        <v>205752.7</v>
      </c>
      <c r="K31" s="18">
        <v>2666068.11</v>
      </c>
      <c r="L31" s="19">
        <f t="shared" si="1"/>
        <v>53321971.210000001</v>
      </c>
      <c r="M31" s="20">
        <f t="shared" si="2"/>
        <v>0.10766461095583943</v>
      </c>
    </row>
    <row r="32" spans="1:13" ht="16.8" customHeight="1" x14ac:dyDescent="0.3">
      <c r="A32" s="17" t="s">
        <v>2</v>
      </c>
      <c r="B32" s="18">
        <v>47076965.189999998</v>
      </c>
      <c r="C32" s="18">
        <v>5190627.6399999997</v>
      </c>
      <c r="D32" s="18">
        <v>18296081.07</v>
      </c>
      <c r="E32" s="18">
        <v>63334087.560000002</v>
      </c>
      <c r="F32" s="18">
        <v>1911414.2</v>
      </c>
      <c r="G32" s="19">
        <f t="shared" si="0"/>
        <v>135809175.66</v>
      </c>
      <c r="H32" s="18">
        <v>62991030.539999999</v>
      </c>
      <c r="I32" s="18">
        <v>59303462.090000004</v>
      </c>
      <c r="J32" s="18">
        <v>3989850.62</v>
      </c>
      <c r="K32" s="18">
        <v>2893515.01</v>
      </c>
      <c r="L32" s="19">
        <f t="shared" si="1"/>
        <v>129177858.26000001</v>
      </c>
      <c r="M32" s="20">
        <f t="shared" si="2"/>
        <v>4.8828198593897504E-2</v>
      </c>
    </row>
    <row r="33" spans="1:13" ht="16.8" customHeight="1" x14ac:dyDescent="0.3">
      <c r="A33" s="17" t="s">
        <v>12</v>
      </c>
      <c r="B33" s="18">
        <v>66595773.780000001</v>
      </c>
      <c r="C33" s="18">
        <v>6515636.8300000001</v>
      </c>
      <c r="D33" s="18">
        <v>15534848.65</v>
      </c>
      <c r="E33" s="18">
        <v>60140173.350000001</v>
      </c>
      <c r="F33" s="18">
        <v>4140893.77</v>
      </c>
      <c r="G33" s="19">
        <f t="shared" si="0"/>
        <v>152927326.38000003</v>
      </c>
      <c r="H33" s="18">
        <v>73606175.019999996</v>
      </c>
      <c r="I33" s="18">
        <v>30978863.079999998</v>
      </c>
      <c r="J33" s="18">
        <v>1685731.51</v>
      </c>
      <c r="K33" s="18">
        <v>19587695.039999999</v>
      </c>
      <c r="L33" s="19">
        <f t="shared" si="1"/>
        <v>125858464.65000001</v>
      </c>
      <c r="M33" s="20">
        <f t="shared" si="2"/>
        <v>0.17700474055721221</v>
      </c>
    </row>
    <row r="34" spans="1:13" ht="16.8" customHeight="1" x14ac:dyDescent="0.3">
      <c r="A34" s="17" t="s">
        <v>23</v>
      </c>
      <c r="B34" s="18">
        <v>79173158.870000005</v>
      </c>
      <c r="C34" s="18">
        <v>10161603.59</v>
      </c>
      <c r="D34" s="18">
        <v>40193515.68</v>
      </c>
      <c r="E34" s="18">
        <v>74211352.400000006</v>
      </c>
      <c r="F34" s="18">
        <v>2000007.21</v>
      </c>
      <c r="G34" s="19">
        <f t="shared" si="0"/>
        <v>205739637.75000003</v>
      </c>
      <c r="H34" s="18">
        <v>83560230.430000007</v>
      </c>
      <c r="I34" s="18">
        <v>82456261.370000005</v>
      </c>
      <c r="J34" s="18">
        <v>1601997.12</v>
      </c>
      <c r="K34" s="18">
        <v>20236533</v>
      </c>
      <c r="L34" s="19">
        <f t="shared" si="1"/>
        <v>187855021.92000002</v>
      </c>
      <c r="M34" s="20">
        <f t="shared" si="2"/>
        <v>8.6928391755662124E-2</v>
      </c>
    </row>
    <row r="35" spans="1:13" ht="16.8" customHeight="1" x14ac:dyDescent="0.3">
      <c r="A35" s="17" t="s">
        <v>29</v>
      </c>
      <c r="B35" s="18">
        <v>55243250.850000001</v>
      </c>
      <c r="C35" s="18">
        <v>7742126.1100000003</v>
      </c>
      <c r="D35" s="18">
        <v>37848831.57</v>
      </c>
      <c r="E35" s="18">
        <v>61135848.57</v>
      </c>
      <c r="F35" s="18">
        <v>3700401.51</v>
      </c>
      <c r="G35" s="19">
        <f t="shared" si="0"/>
        <v>165670458.60999998</v>
      </c>
      <c r="H35" s="18">
        <v>59008032.119999997</v>
      </c>
      <c r="I35" s="18">
        <v>77208075.150000006</v>
      </c>
      <c r="J35" s="18">
        <v>1230722.01</v>
      </c>
      <c r="K35" s="18">
        <v>17401359.079999998</v>
      </c>
      <c r="L35" s="19">
        <f t="shared" si="1"/>
        <v>154848188.36000001</v>
      </c>
      <c r="M35" s="20">
        <f t="shared" si="2"/>
        <v>6.5324079747230993E-2</v>
      </c>
    </row>
    <row r="36" spans="1:13" ht="16.8" customHeight="1" x14ac:dyDescent="0.3">
      <c r="A36" s="17" t="s">
        <v>26</v>
      </c>
      <c r="B36" s="18">
        <v>43523368.270000003</v>
      </c>
      <c r="C36" s="18">
        <v>5595381.71</v>
      </c>
      <c r="D36" s="18">
        <v>25729944.969999999</v>
      </c>
      <c r="E36" s="18">
        <v>35810309.049999997</v>
      </c>
      <c r="F36" s="18">
        <v>555701.24</v>
      </c>
      <c r="G36" s="19">
        <f t="shared" si="0"/>
        <v>111214705.23999999</v>
      </c>
      <c r="H36" s="18">
        <v>32659066.41</v>
      </c>
      <c r="I36" s="18">
        <v>59702859.840000004</v>
      </c>
      <c r="J36" s="18">
        <v>185100.97</v>
      </c>
      <c r="K36" s="18">
        <v>5786106.0099999998</v>
      </c>
      <c r="L36" s="19">
        <f t="shared" si="1"/>
        <v>98333133.230000004</v>
      </c>
      <c r="M36" s="20">
        <f t="shared" si="2"/>
        <v>0.11582615790062756</v>
      </c>
    </row>
    <row r="37" spans="1:13" ht="16.8" customHeight="1" x14ac:dyDescent="0.3">
      <c r="A37" s="17" t="s">
        <v>27</v>
      </c>
      <c r="B37" s="18">
        <v>2389868505.3400002</v>
      </c>
      <c r="C37" s="18">
        <v>270398787.66000003</v>
      </c>
      <c r="D37" s="18">
        <v>1108725390.96</v>
      </c>
      <c r="E37" s="18">
        <v>2397293505.2600002</v>
      </c>
      <c r="F37" s="18">
        <v>102081374.64</v>
      </c>
      <c r="G37" s="19">
        <f t="shared" si="0"/>
        <v>6268367563.8600006</v>
      </c>
      <c r="H37" s="18">
        <v>1878296843.9100001</v>
      </c>
      <c r="I37" s="18">
        <v>2582395025.3400002</v>
      </c>
      <c r="J37" s="18">
        <v>82159384.950000003</v>
      </c>
      <c r="K37" s="18">
        <v>562665222.42999995</v>
      </c>
      <c r="L37" s="19">
        <f t="shared" si="1"/>
        <v>5105516476.6300001</v>
      </c>
      <c r="M37" s="20">
        <f t="shared" si="2"/>
        <v>0.18551099235698423</v>
      </c>
    </row>
    <row r="38" spans="1:13" ht="16.8" customHeight="1" x14ac:dyDescent="0.3">
      <c r="A38" s="17" t="s">
        <v>4</v>
      </c>
      <c r="B38" s="18">
        <v>252852102.63</v>
      </c>
      <c r="C38" s="18">
        <v>33031284.960000001</v>
      </c>
      <c r="D38" s="18">
        <v>79251533.329999998</v>
      </c>
      <c r="E38" s="18">
        <v>464717293.30000001</v>
      </c>
      <c r="F38" s="18">
        <v>22757189.25</v>
      </c>
      <c r="G38" s="19">
        <f t="shared" si="0"/>
        <v>852609403.47000003</v>
      </c>
      <c r="H38" s="18">
        <v>252966703.27000001</v>
      </c>
      <c r="I38" s="18">
        <v>204366822.16999999</v>
      </c>
      <c r="J38" s="18">
        <v>9293048.3699999992</v>
      </c>
      <c r="K38" s="18">
        <v>219270234.21000001</v>
      </c>
      <c r="L38" s="19">
        <f t="shared" si="1"/>
        <v>685896808.01999998</v>
      </c>
      <c r="M38" s="20">
        <f t="shared" si="2"/>
        <v>0.19553220357587342</v>
      </c>
    </row>
    <row r="39" spans="1:13" ht="16.8" customHeight="1" x14ac:dyDescent="0.3">
      <c r="A39" s="17" t="s">
        <v>53</v>
      </c>
      <c r="B39" s="18">
        <v>229358803.53</v>
      </c>
      <c r="C39" s="18">
        <v>27035833.649999999</v>
      </c>
      <c r="D39" s="18">
        <v>91851132.209999993</v>
      </c>
      <c r="E39" s="18">
        <v>147232907.43000001</v>
      </c>
      <c r="F39" s="18">
        <v>4808807.2699999996</v>
      </c>
      <c r="G39" s="19">
        <f t="shared" si="0"/>
        <v>500287484.08999997</v>
      </c>
      <c r="H39" s="18">
        <v>179551369.25999999</v>
      </c>
      <c r="I39" s="18">
        <v>201378858.47999999</v>
      </c>
      <c r="J39" s="18">
        <v>3061548</v>
      </c>
      <c r="K39" s="18">
        <v>71882818.459999993</v>
      </c>
      <c r="L39" s="19">
        <f t="shared" si="1"/>
        <v>455874594.19999999</v>
      </c>
      <c r="M39" s="20">
        <f t="shared" si="2"/>
        <v>8.8774737130961803E-2</v>
      </c>
    </row>
    <row r="40" spans="1:13" ht="16.8" customHeight="1" x14ac:dyDescent="0.3">
      <c r="A40" s="17" t="s">
        <v>54</v>
      </c>
      <c r="B40" s="18">
        <v>45273968.399999999</v>
      </c>
      <c r="C40" s="18">
        <v>4080489.03</v>
      </c>
      <c r="D40" s="18">
        <v>28181839.190000001</v>
      </c>
      <c r="E40" s="18">
        <v>46769577.299999997</v>
      </c>
      <c r="F40" s="18">
        <v>1999146.21</v>
      </c>
      <c r="G40" s="19">
        <f t="shared" si="0"/>
        <v>126305020.13</v>
      </c>
      <c r="H40" s="18">
        <v>37250832.369999997</v>
      </c>
      <c r="I40" s="18">
        <v>107692501.03</v>
      </c>
      <c r="J40" s="18">
        <v>3117608.29</v>
      </c>
      <c r="K40" s="18">
        <v>5377286.04</v>
      </c>
      <c r="L40" s="19">
        <f t="shared" si="1"/>
        <v>153438227.72999999</v>
      </c>
      <c r="M40" s="20">
        <f t="shared" si="2"/>
        <v>-0.21482287538589537</v>
      </c>
    </row>
    <row r="41" spans="1:13" ht="16.8" customHeight="1" x14ac:dyDescent="0.3">
      <c r="A41" s="17" t="s">
        <v>32</v>
      </c>
      <c r="B41" s="18">
        <v>110086973.90000001</v>
      </c>
      <c r="C41" s="18">
        <v>10719259.300000001</v>
      </c>
      <c r="D41" s="18">
        <v>49845554.100000001</v>
      </c>
      <c r="E41" s="18">
        <v>98543536.959999993</v>
      </c>
      <c r="F41" s="18">
        <v>4525347.6500000004</v>
      </c>
      <c r="G41" s="19">
        <f t="shared" si="0"/>
        <v>273720671.90999997</v>
      </c>
      <c r="H41" s="18">
        <v>66664945.149999999</v>
      </c>
      <c r="I41" s="18">
        <v>117834019.63</v>
      </c>
      <c r="J41" s="18">
        <v>755946.07</v>
      </c>
      <c r="K41" s="18">
        <v>31962965.41</v>
      </c>
      <c r="L41" s="19">
        <f t="shared" si="1"/>
        <v>217217876.25999999</v>
      </c>
      <c r="M41" s="20">
        <f t="shared" si="2"/>
        <v>0.2064250217410625</v>
      </c>
    </row>
    <row r="42" spans="1:13" ht="16.8" customHeight="1" x14ac:dyDescent="0.3">
      <c r="A42" s="17" t="s">
        <v>9</v>
      </c>
      <c r="B42" s="18">
        <v>195285650.66</v>
      </c>
      <c r="C42" s="18">
        <v>32782386.399999999</v>
      </c>
      <c r="D42" s="18">
        <v>131040384.84</v>
      </c>
      <c r="E42" s="18">
        <v>154970681.65000001</v>
      </c>
      <c r="F42" s="18">
        <v>8329491.46</v>
      </c>
      <c r="G42" s="19">
        <f t="shared" si="0"/>
        <v>522408595.00999993</v>
      </c>
      <c r="H42" s="18">
        <v>200795358.75</v>
      </c>
      <c r="I42" s="18">
        <v>159729563.06</v>
      </c>
      <c r="J42" s="18">
        <v>6417999.2599999998</v>
      </c>
      <c r="K42" s="18">
        <v>75390769.239999995</v>
      </c>
      <c r="L42" s="19">
        <f t="shared" si="1"/>
        <v>442333690.31</v>
      </c>
      <c r="M42" s="20">
        <f t="shared" si="2"/>
        <v>0.15328022062590133</v>
      </c>
    </row>
    <row r="43" spans="1:13" ht="16.8" customHeight="1" x14ac:dyDescent="0.3">
      <c r="A43" s="17" t="s">
        <v>60</v>
      </c>
      <c r="B43" s="18">
        <v>134540534.69999999</v>
      </c>
      <c r="C43" s="18">
        <v>91249796.950000003</v>
      </c>
      <c r="D43" s="18">
        <v>27306206.870000001</v>
      </c>
      <c r="E43" s="18">
        <v>198486650.15000001</v>
      </c>
      <c r="F43" s="18">
        <v>14009615.199999999</v>
      </c>
      <c r="G43" s="19">
        <f t="shared" si="0"/>
        <v>465592803.86999995</v>
      </c>
      <c r="H43" s="18">
        <v>136992934.44</v>
      </c>
      <c r="I43" s="18">
        <v>158772658.56</v>
      </c>
      <c r="J43" s="18">
        <v>7630351.3899999997</v>
      </c>
      <c r="K43" s="18">
        <v>62347826.490000002</v>
      </c>
      <c r="L43" s="19">
        <f t="shared" si="1"/>
        <v>365743770.88</v>
      </c>
      <c r="M43" s="20">
        <f t="shared" si="2"/>
        <v>0.21445570498524974</v>
      </c>
    </row>
    <row r="44" spans="1:13" ht="16.8" customHeight="1" x14ac:dyDescent="0.3">
      <c r="A44" s="17" t="s">
        <v>28</v>
      </c>
      <c r="B44" s="18">
        <v>62962094.07</v>
      </c>
      <c r="C44" s="18">
        <v>11965566.26</v>
      </c>
      <c r="D44" s="18">
        <v>45806724.049999997</v>
      </c>
      <c r="E44" s="18">
        <v>139308562.81999999</v>
      </c>
      <c r="F44" s="18">
        <v>3526146.11</v>
      </c>
      <c r="G44" s="19">
        <f t="shared" si="0"/>
        <v>263569093.31</v>
      </c>
      <c r="H44" s="18">
        <v>130221826.45999999</v>
      </c>
      <c r="I44" s="18">
        <v>91683545.849999994</v>
      </c>
      <c r="J44" s="18">
        <v>870266.32</v>
      </c>
      <c r="K44" s="18">
        <v>14052048.380000001</v>
      </c>
      <c r="L44" s="19">
        <f t="shared" si="1"/>
        <v>236827687.00999999</v>
      </c>
      <c r="M44" s="20">
        <f t="shared" si="2"/>
        <v>0.10145880901349758</v>
      </c>
    </row>
    <row r="45" spans="1:13" ht="16.8" customHeight="1" x14ac:dyDescent="0.3">
      <c r="A45" s="17" t="s">
        <v>34</v>
      </c>
      <c r="B45" s="18">
        <v>30265849.920000002</v>
      </c>
      <c r="C45" s="18">
        <v>4432958.8</v>
      </c>
      <c r="D45" s="18">
        <v>25580161</v>
      </c>
      <c r="E45" s="18">
        <v>30532339.149999999</v>
      </c>
      <c r="F45" s="18">
        <v>1032582.8</v>
      </c>
      <c r="G45" s="19">
        <f t="shared" si="0"/>
        <v>91843891.670000002</v>
      </c>
      <c r="H45" s="18">
        <v>25295532.219999999</v>
      </c>
      <c r="I45" s="18">
        <v>48215102.880000003</v>
      </c>
      <c r="J45" s="18">
        <v>128983.79</v>
      </c>
      <c r="K45" s="18">
        <v>3537797.63</v>
      </c>
      <c r="L45" s="19">
        <f t="shared" si="1"/>
        <v>77177416.519999996</v>
      </c>
      <c r="M45" s="20">
        <f t="shared" si="2"/>
        <v>0.15968917348033806</v>
      </c>
    </row>
    <row r="46" spans="1:13" ht="16.8" customHeight="1" x14ac:dyDescent="0.3">
      <c r="A46" s="17" t="s">
        <v>16</v>
      </c>
      <c r="B46" s="18">
        <v>66385255.649999999</v>
      </c>
      <c r="C46" s="18">
        <v>8899156.0899999999</v>
      </c>
      <c r="D46" s="18">
        <v>37198948.210000001</v>
      </c>
      <c r="E46" s="18">
        <v>65418508.359999999</v>
      </c>
      <c r="F46" s="18">
        <v>8668286.9800000004</v>
      </c>
      <c r="G46" s="19">
        <f t="shared" si="0"/>
        <v>186570155.28999999</v>
      </c>
      <c r="H46" s="18">
        <v>50765049.960000001</v>
      </c>
      <c r="I46" s="18">
        <v>75073192.150000006</v>
      </c>
      <c r="J46" s="18">
        <v>2103530.64</v>
      </c>
      <c r="K46" s="18">
        <v>36416287.869999997</v>
      </c>
      <c r="L46" s="19">
        <f t="shared" si="1"/>
        <v>164358060.62</v>
      </c>
      <c r="M46" s="20">
        <f t="shared" si="2"/>
        <v>0.11905491870055027</v>
      </c>
    </row>
    <row r="47" spans="1:13" ht="16.8" customHeight="1" x14ac:dyDescent="0.3">
      <c r="A47" s="17" t="s">
        <v>10</v>
      </c>
      <c r="B47" s="18">
        <v>89022860.909999996</v>
      </c>
      <c r="C47" s="18">
        <v>11451110.5</v>
      </c>
      <c r="D47" s="18">
        <v>44052361.869999997</v>
      </c>
      <c r="E47" s="18">
        <v>74985571.760000005</v>
      </c>
      <c r="F47" s="18">
        <v>6120073.79</v>
      </c>
      <c r="G47" s="19">
        <f t="shared" si="0"/>
        <v>225631978.83000001</v>
      </c>
      <c r="H47" s="18">
        <v>82035702.739999995</v>
      </c>
      <c r="I47" s="18">
        <v>102502744.45</v>
      </c>
      <c r="J47" s="18">
        <v>588584.86</v>
      </c>
      <c r="K47" s="18">
        <v>9242020.7899999991</v>
      </c>
      <c r="L47" s="19">
        <f t="shared" si="1"/>
        <v>194369052.84</v>
      </c>
      <c r="M47" s="20">
        <f t="shared" si="2"/>
        <v>0.13855715910533553</v>
      </c>
    </row>
    <row r="48" spans="1:13" ht="16.8" customHeight="1" x14ac:dyDescent="0.3">
      <c r="A48" s="17" t="s">
        <v>50</v>
      </c>
      <c r="B48" s="18">
        <v>27028062.120000001</v>
      </c>
      <c r="C48" s="18">
        <v>2754377.34</v>
      </c>
      <c r="D48" s="18">
        <v>18348068.129999999</v>
      </c>
      <c r="E48" s="18">
        <v>24518565.460000001</v>
      </c>
      <c r="F48" s="18">
        <v>962411.91</v>
      </c>
      <c r="G48" s="19">
        <f t="shared" si="0"/>
        <v>73611484.960000008</v>
      </c>
      <c r="H48" s="18">
        <v>26664595.940000001</v>
      </c>
      <c r="I48" s="18">
        <v>29469376.059999999</v>
      </c>
      <c r="J48" s="18">
        <v>479062.88</v>
      </c>
      <c r="K48" s="18">
        <v>10430851.85</v>
      </c>
      <c r="L48" s="19">
        <f t="shared" si="1"/>
        <v>67043886.730000004</v>
      </c>
      <c r="M48" s="20">
        <f t="shared" si="2"/>
        <v>8.921974924930251E-2</v>
      </c>
    </row>
    <row r="49" spans="1:13" ht="16.8" customHeight="1" x14ac:dyDescent="0.3">
      <c r="A49" s="17" t="s">
        <v>5</v>
      </c>
      <c r="B49" s="18">
        <v>300186344.06</v>
      </c>
      <c r="C49" s="18">
        <v>37835109.43</v>
      </c>
      <c r="D49" s="18">
        <v>159545671.99000001</v>
      </c>
      <c r="E49" s="18">
        <v>485597525.31</v>
      </c>
      <c r="F49" s="18">
        <v>22338623.07</v>
      </c>
      <c r="G49" s="19">
        <f t="shared" si="0"/>
        <v>1005503273.86</v>
      </c>
      <c r="H49" s="18">
        <v>375312817.07999998</v>
      </c>
      <c r="I49" s="18">
        <v>241407101.94999999</v>
      </c>
      <c r="J49" s="18">
        <v>16481671.75</v>
      </c>
      <c r="K49" s="18">
        <v>282409029.07999998</v>
      </c>
      <c r="L49" s="19">
        <f t="shared" si="1"/>
        <v>915610619.8599999</v>
      </c>
      <c r="M49" s="20">
        <f t="shared" si="2"/>
        <v>8.9400657697427055E-2</v>
      </c>
    </row>
    <row r="50" spans="1:13" ht="16.8" customHeight="1" x14ac:dyDescent="0.3">
      <c r="A50" s="17" t="s">
        <v>15</v>
      </c>
      <c r="B50" s="18">
        <v>21876109.07</v>
      </c>
      <c r="C50" s="18">
        <v>2512208.2400000002</v>
      </c>
      <c r="D50" s="18">
        <v>7078394.25</v>
      </c>
      <c r="E50" s="18">
        <v>15196534.17</v>
      </c>
      <c r="F50" s="18">
        <v>2209695.13</v>
      </c>
      <c r="G50" s="19">
        <f t="shared" si="0"/>
        <v>48872940.860000007</v>
      </c>
      <c r="H50" s="18">
        <v>16233491.43</v>
      </c>
      <c r="I50" s="18">
        <v>19783375.93</v>
      </c>
      <c r="J50" s="18">
        <v>732973.27</v>
      </c>
      <c r="K50" s="18">
        <v>5014200.95</v>
      </c>
      <c r="L50" s="19">
        <f t="shared" si="1"/>
        <v>41764041.580000006</v>
      </c>
      <c r="M50" s="20">
        <f t="shared" si="2"/>
        <v>0.1454567528556128</v>
      </c>
    </row>
    <row r="51" spans="1:13" ht="16.8" customHeight="1" x14ac:dyDescent="0.3">
      <c r="A51" s="17" t="s">
        <v>21</v>
      </c>
      <c r="B51" s="18">
        <v>84775245.269999996</v>
      </c>
      <c r="C51" s="18">
        <v>13503931.92</v>
      </c>
      <c r="D51" s="18">
        <v>49930101.909999996</v>
      </c>
      <c r="E51" s="18">
        <v>66815865.310000002</v>
      </c>
      <c r="F51" s="18">
        <v>3752280.65</v>
      </c>
      <c r="G51" s="19">
        <f t="shared" si="0"/>
        <v>218777425.06</v>
      </c>
      <c r="H51" s="18">
        <v>75376610.099999994</v>
      </c>
      <c r="I51" s="18">
        <v>78584533.010000005</v>
      </c>
      <c r="J51" s="18">
        <v>3466824.04</v>
      </c>
      <c r="K51" s="18">
        <v>28558244.75</v>
      </c>
      <c r="L51" s="19">
        <f t="shared" si="1"/>
        <v>185986211.90000001</v>
      </c>
      <c r="M51" s="20">
        <f t="shared" si="2"/>
        <v>0.1498838975319641</v>
      </c>
    </row>
    <row r="52" spans="1:13" ht="16.8" customHeight="1" x14ac:dyDescent="0.3">
      <c r="A52" s="17" t="s">
        <v>8</v>
      </c>
      <c r="B52" s="18">
        <v>14482451.98</v>
      </c>
      <c r="C52" s="18">
        <v>3039135.19</v>
      </c>
      <c r="D52" s="18">
        <v>7277512.5899999999</v>
      </c>
      <c r="E52" s="18">
        <v>12859276.18</v>
      </c>
      <c r="F52" s="18">
        <v>911686.14</v>
      </c>
      <c r="G52" s="19">
        <f t="shared" si="0"/>
        <v>38570062.079999998</v>
      </c>
      <c r="H52" s="18">
        <v>13966037.439999999</v>
      </c>
      <c r="I52" s="18">
        <v>12866924.619999999</v>
      </c>
      <c r="J52" s="18">
        <v>159282.72</v>
      </c>
      <c r="K52" s="18">
        <v>3598815.47</v>
      </c>
      <c r="L52" s="19">
        <f t="shared" si="1"/>
        <v>30591060.249999996</v>
      </c>
      <c r="M52" s="20">
        <f t="shared" si="2"/>
        <v>0.20687033931784646</v>
      </c>
    </row>
    <row r="53" spans="1:13" ht="16.8" customHeight="1" x14ac:dyDescent="0.3">
      <c r="A53" s="17" t="s">
        <v>19</v>
      </c>
      <c r="B53" s="18">
        <v>49701394.520000003</v>
      </c>
      <c r="C53" s="18">
        <v>5641857.8600000003</v>
      </c>
      <c r="D53" s="18">
        <v>31830468.940000001</v>
      </c>
      <c r="E53" s="18">
        <v>26932863.489999998</v>
      </c>
      <c r="F53" s="18">
        <v>3288260.89</v>
      </c>
      <c r="G53" s="19">
        <f t="shared" si="0"/>
        <v>117394845.7</v>
      </c>
      <c r="H53" s="18">
        <v>41581020.18</v>
      </c>
      <c r="I53" s="18">
        <v>52684237.859999999</v>
      </c>
      <c r="J53" s="18">
        <v>892099.56</v>
      </c>
      <c r="K53" s="18">
        <v>13397721.83</v>
      </c>
      <c r="L53" s="19">
        <f t="shared" si="1"/>
        <v>108555079.42999999</v>
      </c>
      <c r="M53" s="20">
        <f t="shared" si="2"/>
        <v>7.5299441106552858E-2</v>
      </c>
    </row>
    <row r="54" spans="1:13" ht="16.8" customHeight="1" x14ac:dyDescent="0.3">
      <c r="A54" s="17" t="s">
        <v>58</v>
      </c>
      <c r="B54" s="18">
        <v>330503197.73000002</v>
      </c>
      <c r="C54" s="18">
        <v>46358454.189999998</v>
      </c>
      <c r="D54" s="18">
        <v>172821519.77000001</v>
      </c>
      <c r="E54" s="18">
        <v>560497894.77999997</v>
      </c>
      <c r="F54" s="18">
        <v>20413259.66</v>
      </c>
      <c r="G54" s="19">
        <f t="shared" si="0"/>
        <v>1130594326.1300001</v>
      </c>
      <c r="H54" s="18">
        <v>415184833.06999999</v>
      </c>
      <c r="I54" s="18">
        <v>320600541.44</v>
      </c>
      <c r="J54" s="18">
        <v>8907303.8000000007</v>
      </c>
      <c r="K54" s="18">
        <v>182485046.75999999</v>
      </c>
      <c r="L54" s="19">
        <f t="shared" si="1"/>
        <v>927177725.06999993</v>
      </c>
      <c r="M54" s="20">
        <f t="shared" si="2"/>
        <v>0.17992006182826939</v>
      </c>
    </row>
    <row r="55" spans="1:13" ht="16.8" customHeight="1" x14ac:dyDescent="0.3">
      <c r="A55" s="17" t="s">
        <v>14</v>
      </c>
      <c r="B55" s="18">
        <v>115776053.90000001</v>
      </c>
      <c r="C55" s="18">
        <v>17755340.550000001</v>
      </c>
      <c r="D55" s="18">
        <v>59330479.170000002</v>
      </c>
      <c r="E55" s="18">
        <v>138587655.05000001</v>
      </c>
      <c r="F55" s="18">
        <v>4105396.66</v>
      </c>
      <c r="G55" s="19">
        <f t="shared" si="0"/>
        <v>335554925.33000004</v>
      </c>
      <c r="H55" s="18">
        <v>133531878.23999999</v>
      </c>
      <c r="I55" s="18">
        <v>98075034.129999995</v>
      </c>
      <c r="J55" s="18">
        <v>3938193.17</v>
      </c>
      <c r="K55" s="18">
        <v>45785168.950000003</v>
      </c>
      <c r="L55" s="19">
        <f t="shared" si="1"/>
        <v>281330274.49000001</v>
      </c>
      <c r="M55" s="20">
        <f t="shared" si="2"/>
        <v>0.16159694508037106</v>
      </c>
    </row>
    <row r="56" spans="1:13" ht="16.8" customHeight="1" x14ac:dyDescent="0.3">
      <c r="A56" s="17" t="s">
        <v>13</v>
      </c>
      <c r="B56" s="18">
        <v>32481842.100000001</v>
      </c>
      <c r="C56" s="18">
        <v>2762139.61</v>
      </c>
      <c r="D56" s="18">
        <v>15000228.970000001</v>
      </c>
      <c r="E56" s="18">
        <v>25439273.219999999</v>
      </c>
      <c r="F56" s="18">
        <v>2454423.46</v>
      </c>
      <c r="G56" s="19">
        <f t="shared" si="0"/>
        <v>78137907.359999999</v>
      </c>
      <c r="H56" s="18">
        <v>23693233.84</v>
      </c>
      <c r="I56" s="18">
        <v>37303065.43</v>
      </c>
      <c r="J56" s="18">
        <v>90</v>
      </c>
      <c r="K56" s="18">
        <v>4334896.21</v>
      </c>
      <c r="L56" s="19">
        <f t="shared" si="1"/>
        <v>65331285.479999997</v>
      </c>
      <c r="M56" s="20">
        <f t="shared" si="2"/>
        <v>0.16389768183830208</v>
      </c>
    </row>
    <row r="57" spans="1:13" ht="16.8" customHeight="1" x14ac:dyDescent="0.3">
      <c r="A57" s="17" t="s">
        <v>6</v>
      </c>
      <c r="B57" s="18">
        <v>287307632.75</v>
      </c>
      <c r="C57" s="18">
        <v>44488918.780000001</v>
      </c>
      <c r="D57" s="18">
        <v>161568102.02000001</v>
      </c>
      <c r="E57" s="18">
        <v>447639221.27999997</v>
      </c>
      <c r="F57" s="18">
        <v>17344770.859999999</v>
      </c>
      <c r="G57" s="19">
        <f t="shared" si="0"/>
        <v>958348645.68999994</v>
      </c>
      <c r="H57" s="18">
        <v>312816800.98000002</v>
      </c>
      <c r="I57" s="18">
        <v>433083633.37</v>
      </c>
      <c r="J57" s="18">
        <v>12335501.970000001</v>
      </c>
      <c r="K57" s="18">
        <v>56202337.439999998</v>
      </c>
      <c r="L57" s="19">
        <f t="shared" si="1"/>
        <v>814438273.75999999</v>
      </c>
      <c r="M57" s="20">
        <f t="shared" si="2"/>
        <v>0.15016494527039911</v>
      </c>
    </row>
    <row r="58" spans="1:13" x14ac:dyDescent="0.35">
      <c r="A58" s="25" t="s">
        <v>59</v>
      </c>
      <c r="M58" s="26">
        <f>AVERAGE(M11:M57)</f>
        <v>0.12855308598832813</v>
      </c>
    </row>
    <row r="59" spans="1:13" x14ac:dyDescent="0.2">
      <c r="A59" s="24"/>
    </row>
    <row r="60" spans="1:13" x14ac:dyDescent="0.35">
      <c r="A60" s="27" t="s">
        <v>66</v>
      </c>
    </row>
  </sheetData>
  <sortState ref="A13:I59">
    <sortCondition ref="A13:A59"/>
  </sortState>
  <mergeCells count="4">
    <mergeCell ref="A3:M3"/>
    <mergeCell ref="A4:M4"/>
    <mergeCell ref="A6:M6"/>
    <mergeCell ref="A8:M8"/>
  </mergeCells>
  <printOptions horizontalCentered="1"/>
  <pageMargins left="0.70866141732283472" right="0.70866141732283472" top="0.39370078740157483" bottom="0.98425196850393704" header="0.31496062992125984" footer="0.31496062992125984"/>
  <pageSetup paperSize="9" scale="56" orientation="portrait" verticalDpi="300" r:id="rId1"/>
  <headerFooter differentFirst="1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0"/>
  <sheetViews>
    <sheetView workbookViewId="0">
      <selection activeCell="O18" sqref="O18"/>
    </sheetView>
  </sheetViews>
  <sheetFormatPr baseColWidth="10" defaultRowHeight="18" x14ac:dyDescent="0.3"/>
  <cols>
    <col min="1" max="1" width="40.77734375" style="21" customWidth="1"/>
    <col min="2" max="2" width="14.109375" style="21" hidden="1" customWidth="1"/>
    <col min="3" max="3" width="14" style="21" hidden="1" customWidth="1"/>
    <col min="4" max="4" width="13.33203125" style="21" hidden="1" customWidth="1"/>
    <col min="5" max="5" width="14.33203125" style="21" hidden="1" customWidth="1"/>
    <col min="6" max="6" width="10.88671875" style="21" hidden="1" customWidth="1"/>
    <col min="7" max="7" width="15.109375" style="21" customWidth="1"/>
    <col min="8" max="8" width="14.109375" style="21" hidden="1" customWidth="1"/>
    <col min="9" max="9" width="15.6640625" style="21" hidden="1" customWidth="1"/>
    <col min="10" max="10" width="14.109375" style="21" hidden="1" customWidth="1"/>
    <col min="11" max="11" width="14.33203125" style="21" hidden="1" customWidth="1"/>
    <col min="12" max="12" width="15.44140625" style="21" customWidth="1"/>
    <col min="13" max="13" width="13.6640625" style="21" customWidth="1"/>
    <col min="14" max="16384" width="11.5546875" style="21"/>
  </cols>
  <sheetData>
    <row r="1" spans="1:16" s="1" customFormat="1" ht="16.8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6" s="1" customFormat="1" ht="27.75" customHeight="1" x14ac:dyDescent="0.3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s="1" customFormat="1" ht="26.25" customHeight="1" x14ac:dyDescent="0.3">
      <c r="A3" s="28" t="s">
        <v>62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6" s="1" customFormat="1" ht="21.6" x14ac:dyDescent="0.3">
      <c r="A4" s="29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6" s="1" customFormat="1" ht="16.8" x14ac:dyDescent="0.3">
      <c r="A5" s="1" t="s">
        <v>35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6" s="1" customFormat="1" ht="27" customHeight="1" x14ac:dyDescent="0.3">
      <c r="A6" s="32" t="s">
        <v>48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8"/>
      <c r="O6" s="8"/>
      <c r="P6" s="8"/>
    </row>
    <row r="7" spans="1:16" s="1" customFormat="1" ht="10.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6" s="1" customFormat="1" ht="38.25" customHeight="1" x14ac:dyDescent="0.3">
      <c r="A8" s="31" t="s">
        <v>63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6" s="1" customFormat="1" ht="16.8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6" s="1" customFormat="1" ht="52.5" customHeight="1" x14ac:dyDescent="0.3">
      <c r="A10" s="12" t="s">
        <v>30</v>
      </c>
      <c r="B10" s="13" t="s">
        <v>37</v>
      </c>
      <c r="C10" s="13" t="s">
        <v>38</v>
      </c>
      <c r="D10" s="13" t="s">
        <v>41</v>
      </c>
      <c r="E10" s="14" t="s">
        <v>40</v>
      </c>
      <c r="F10" s="13" t="s">
        <v>39</v>
      </c>
      <c r="G10" s="15" t="s">
        <v>47</v>
      </c>
      <c r="H10" s="13" t="s">
        <v>42</v>
      </c>
      <c r="I10" s="13" t="s">
        <v>43</v>
      </c>
      <c r="J10" s="13" t="s">
        <v>36</v>
      </c>
      <c r="K10" s="13" t="s">
        <v>44</v>
      </c>
      <c r="L10" s="15" t="s">
        <v>46</v>
      </c>
      <c r="M10" s="16" t="s">
        <v>45</v>
      </c>
    </row>
    <row r="11" spans="1:16" ht="16.8" customHeight="1" x14ac:dyDescent="0.3">
      <c r="A11" s="17" t="s">
        <v>55</v>
      </c>
      <c r="B11" s="18">
        <v>63941656.229999997</v>
      </c>
      <c r="C11" s="18">
        <v>6721408.4100000001</v>
      </c>
      <c r="D11" s="18">
        <v>22070106.239999998</v>
      </c>
      <c r="E11" s="18">
        <v>61827980.609999999</v>
      </c>
      <c r="F11" s="18">
        <v>2921264.52</v>
      </c>
      <c r="G11" s="19">
        <f>SUM(B11:F11)</f>
        <v>157482416.01000002</v>
      </c>
      <c r="H11" s="18">
        <v>53585550.210000001</v>
      </c>
      <c r="I11" s="18">
        <v>48272464.520000003</v>
      </c>
      <c r="J11" s="18">
        <v>62801.83</v>
      </c>
      <c r="K11" s="18">
        <v>12637746.140000001</v>
      </c>
      <c r="L11" s="19">
        <f>SUM(H11:K11)</f>
        <v>114558562.7</v>
      </c>
      <c r="M11" s="20">
        <f>(G11-L11)/G11</f>
        <v>0.2725628320769119</v>
      </c>
    </row>
    <row r="12" spans="1:16" ht="16.8" customHeight="1" x14ac:dyDescent="0.3">
      <c r="A12" s="17" t="s">
        <v>65</v>
      </c>
      <c r="B12" s="18">
        <v>24060636.739999998</v>
      </c>
      <c r="C12" s="18">
        <v>4602251.58</v>
      </c>
      <c r="D12" s="18">
        <v>19281701.27</v>
      </c>
      <c r="E12" s="18">
        <v>18136881.350000001</v>
      </c>
      <c r="F12" s="18">
        <v>2086901.55</v>
      </c>
      <c r="G12" s="19">
        <f>SUM(B12:F12)</f>
        <v>68168372.49000001</v>
      </c>
      <c r="H12" s="18">
        <v>24178034.140000001</v>
      </c>
      <c r="I12" s="18">
        <v>22203031.399999999</v>
      </c>
      <c r="J12" s="18">
        <v>956189.55</v>
      </c>
      <c r="K12" s="18">
        <v>4546132.5999999996</v>
      </c>
      <c r="L12" s="19">
        <f>SUM(H12:K12)</f>
        <v>51883387.689999998</v>
      </c>
      <c r="M12" s="20">
        <f>(G12-L12)/G12</f>
        <v>0.23889355437360552</v>
      </c>
    </row>
    <row r="13" spans="1:16" ht="16.8" customHeight="1" x14ac:dyDescent="0.3">
      <c r="A13" s="17" t="s">
        <v>51</v>
      </c>
      <c r="B13" s="18">
        <v>29230163.989999998</v>
      </c>
      <c r="C13" s="18">
        <v>3204713.23</v>
      </c>
      <c r="D13" s="18">
        <v>11970058.49</v>
      </c>
      <c r="E13" s="18">
        <v>21480937.539999999</v>
      </c>
      <c r="F13" s="18">
        <v>1583708.87</v>
      </c>
      <c r="G13" s="19">
        <f>SUM(B13:F13)</f>
        <v>67469582.120000005</v>
      </c>
      <c r="H13" s="18">
        <v>24006163.390000001</v>
      </c>
      <c r="I13" s="18">
        <v>24217297.68</v>
      </c>
      <c r="J13" s="18">
        <v>455655.17</v>
      </c>
      <c r="K13" s="18">
        <v>3145585.45</v>
      </c>
      <c r="L13" s="19">
        <f>SUM(H13:K13)</f>
        <v>51824701.690000005</v>
      </c>
      <c r="M13" s="20">
        <f>(G13-L13)/G13</f>
        <v>0.23188049989955975</v>
      </c>
    </row>
    <row r="14" spans="1:16" ht="16.8" customHeight="1" x14ac:dyDescent="0.3">
      <c r="A14" s="17" t="s">
        <v>60</v>
      </c>
      <c r="B14" s="18">
        <v>134540534.69999999</v>
      </c>
      <c r="C14" s="18">
        <v>91249796.950000003</v>
      </c>
      <c r="D14" s="18">
        <v>27306206.870000001</v>
      </c>
      <c r="E14" s="18">
        <v>198486650.15000001</v>
      </c>
      <c r="F14" s="18">
        <v>14009615.199999999</v>
      </c>
      <c r="G14" s="19">
        <f>SUM(B14:F14)</f>
        <v>465592803.86999995</v>
      </c>
      <c r="H14" s="18">
        <v>136992934.44</v>
      </c>
      <c r="I14" s="18">
        <v>158772658.56</v>
      </c>
      <c r="J14" s="18">
        <v>7630351.3899999997</v>
      </c>
      <c r="K14" s="18">
        <v>62347826.490000002</v>
      </c>
      <c r="L14" s="19">
        <f>SUM(H14:K14)</f>
        <v>365743770.88</v>
      </c>
      <c r="M14" s="20">
        <f>(G14-L14)/G14</f>
        <v>0.21445570498524974</v>
      </c>
    </row>
    <row r="15" spans="1:16" ht="16.8" customHeight="1" x14ac:dyDescent="0.3">
      <c r="A15" s="17" t="s">
        <v>49</v>
      </c>
      <c r="B15" s="18">
        <v>138216729.31</v>
      </c>
      <c r="C15" s="18">
        <v>17572327.539999999</v>
      </c>
      <c r="D15" s="18">
        <v>66179563.740000002</v>
      </c>
      <c r="E15" s="18">
        <v>120773349.28</v>
      </c>
      <c r="F15" s="18">
        <v>18352438.460000001</v>
      </c>
      <c r="G15" s="19">
        <f>SUM(B15:F15)</f>
        <v>361094408.32999998</v>
      </c>
      <c r="H15" s="18">
        <v>117163613.02</v>
      </c>
      <c r="I15" s="18">
        <v>133550473.54000001</v>
      </c>
      <c r="J15" s="18">
        <v>1038010.3</v>
      </c>
      <c r="K15" s="18">
        <v>32236491.52</v>
      </c>
      <c r="L15" s="19">
        <f>SUM(H15:K15)</f>
        <v>283988588.38</v>
      </c>
      <c r="M15" s="20">
        <f>(G15-L15)/G15</f>
        <v>0.21353368584853266</v>
      </c>
    </row>
    <row r="16" spans="1:16" ht="16.8" customHeight="1" x14ac:dyDescent="0.3">
      <c r="A16" s="17" t="s">
        <v>8</v>
      </c>
      <c r="B16" s="18">
        <v>14482451.98</v>
      </c>
      <c r="C16" s="18">
        <v>3039135.19</v>
      </c>
      <c r="D16" s="18">
        <v>7277512.5899999999</v>
      </c>
      <c r="E16" s="18">
        <v>12859276.18</v>
      </c>
      <c r="F16" s="18">
        <v>911686.14</v>
      </c>
      <c r="G16" s="19">
        <f>SUM(B16:F16)</f>
        <v>38570062.079999998</v>
      </c>
      <c r="H16" s="18">
        <v>13966037.439999999</v>
      </c>
      <c r="I16" s="18">
        <v>12866924.619999999</v>
      </c>
      <c r="J16" s="18">
        <v>159282.72</v>
      </c>
      <c r="K16" s="18">
        <v>3598815.47</v>
      </c>
      <c r="L16" s="19">
        <f>SUM(H16:K16)</f>
        <v>30591060.249999996</v>
      </c>
      <c r="M16" s="20">
        <f>(G16-L16)/G16</f>
        <v>0.20687033931784646</v>
      </c>
    </row>
    <row r="17" spans="1:13" ht="16.8" customHeight="1" x14ac:dyDescent="0.3">
      <c r="A17" s="17" t="s">
        <v>32</v>
      </c>
      <c r="B17" s="18">
        <v>110086973.90000001</v>
      </c>
      <c r="C17" s="18">
        <v>10719259.300000001</v>
      </c>
      <c r="D17" s="18">
        <v>49845554.100000001</v>
      </c>
      <c r="E17" s="18">
        <v>98543536.959999993</v>
      </c>
      <c r="F17" s="18">
        <v>4525347.6500000004</v>
      </c>
      <c r="G17" s="19">
        <f>SUM(B17:F17)</f>
        <v>273720671.90999997</v>
      </c>
      <c r="H17" s="18">
        <v>66664945.149999999</v>
      </c>
      <c r="I17" s="18">
        <v>117834019.63</v>
      </c>
      <c r="J17" s="18">
        <v>755946.07</v>
      </c>
      <c r="K17" s="18">
        <v>31962965.41</v>
      </c>
      <c r="L17" s="19">
        <f>SUM(H17:K17)</f>
        <v>217217876.25999999</v>
      </c>
      <c r="M17" s="20">
        <f>(G17-L17)/G17</f>
        <v>0.2064250217410625</v>
      </c>
    </row>
    <row r="18" spans="1:13" ht="16.8" customHeight="1" x14ac:dyDescent="0.3">
      <c r="A18" s="17" t="s">
        <v>22</v>
      </c>
      <c r="B18" s="18">
        <v>1204119196.27</v>
      </c>
      <c r="C18" s="18">
        <v>237287755.88999999</v>
      </c>
      <c r="D18" s="18">
        <v>468958779.80000001</v>
      </c>
      <c r="E18" s="18">
        <v>1839748869.3499999</v>
      </c>
      <c r="F18" s="18">
        <v>47038871.840000004</v>
      </c>
      <c r="G18" s="19">
        <f>SUM(B18:F18)</f>
        <v>3797153473.1499996</v>
      </c>
      <c r="H18" s="18">
        <v>759199054.79999995</v>
      </c>
      <c r="I18" s="18">
        <v>1118999767.3699999</v>
      </c>
      <c r="J18" s="18">
        <v>25055909.109999999</v>
      </c>
      <c r="K18" s="18">
        <v>1119444233.78</v>
      </c>
      <c r="L18" s="19">
        <f>SUM(H18:K18)</f>
        <v>3022698965.0599995</v>
      </c>
      <c r="M18" s="20">
        <f>(G18-L18)/G18</f>
        <v>0.20395659895398879</v>
      </c>
    </row>
    <row r="19" spans="1:13" ht="16.8" customHeight="1" x14ac:dyDescent="0.3">
      <c r="A19" s="17" t="s">
        <v>4</v>
      </c>
      <c r="B19" s="18">
        <v>252852102.63</v>
      </c>
      <c r="C19" s="18">
        <v>33031284.960000001</v>
      </c>
      <c r="D19" s="18">
        <v>79251533.329999998</v>
      </c>
      <c r="E19" s="18">
        <v>464717293.30000001</v>
      </c>
      <c r="F19" s="18">
        <v>22757189.25</v>
      </c>
      <c r="G19" s="19">
        <f>SUM(B19:F19)</f>
        <v>852609403.47000003</v>
      </c>
      <c r="H19" s="18">
        <v>252966703.27000001</v>
      </c>
      <c r="I19" s="18">
        <v>204366822.16999999</v>
      </c>
      <c r="J19" s="18">
        <v>9293048.3699999992</v>
      </c>
      <c r="K19" s="18">
        <v>219270234.21000001</v>
      </c>
      <c r="L19" s="19">
        <f>SUM(H19:K19)</f>
        <v>685896808.01999998</v>
      </c>
      <c r="M19" s="20">
        <f>(G19-L19)/G19</f>
        <v>0.19553220357587342</v>
      </c>
    </row>
    <row r="20" spans="1:13" ht="16.8" customHeight="1" x14ac:dyDescent="0.3">
      <c r="A20" s="17" t="s">
        <v>27</v>
      </c>
      <c r="B20" s="18">
        <v>2389868505.3400002</v>
      </c>
      <c r="C20" s="18">
        <v>270398787.66000003</v>
      </c>
      <c r="D20" s="18">
        <v>1108725390.96</v>
      </c>
      <c r="E20" s="18">
        <v>2397293505.2600002</v>
      </c>
      <c r="F20" s="18">
        <v>102081374.64</v>
      </c>
      <c r="G20" s="19">
        <f>SUM(B20:F20)</f>
        <v>6268367563.8600006</v>
      </c>
      <c r="H20" s="18">
        <v>1878296843.9100001</v>
      </c>
      <c r="I20" s="18">
        <v>2582395025.3400002</v>
      </c>
      <c r="J20" s="18">
        <v>82159384.950000003</v>
      </c>
      <c r="K20" s="18">
        <v>562665222.42999995</v>
      </c>
      <c r="L20" s="19">
        <f>SUM(H20:K20)</f>
        <v>5105516476.6300001</v>
      </c>
      <c r="M20" s="20">
        <f>(G20-L20)/G20</f>
        <v>0.18551099235698423</v>
      </c>
    </row>
    <row r="21" spans="1:13" ht="16.8" customHeight="1" x14ac:dyDescent="0.3">
      <c r="A21" s="17" t="s">
        <v>58</v>
      </c>
      <c r="B21" s="18">
        <v>330503197.73000002</v>
      </c>
      <c r="C21" s="18">
        <v>46358454.189999998</v>
      </c>
      <c r="D21" s="18">
        <v>172821519.77000001</v>
      </c>
      <c r="E21" s="18">
        <v>560497894.77999997</v>
      </c>
      <c r="F21" s="18">
        <v>20413259.66</v>
      </c>
      <c r="G21" s="19">
        <f>SUM(B21:F21)</f>
        <v>1130594326.1300001</v>
      </c>
      <c r="H21" s="18">
        <v>415184833.06999999</v>
      </c>
      <c r="I21" s="18">
        <v>320600541.44</v>
      </c>
      <c r="J21" s="18">
        <v>8907303.8000000007</v>
      </c>
      <c r="K21" s="18">
        <v>182485046.75999999</v>
      </c>
      <c r="L21" s="19">
        <f>SUM(H21:K21)</f>
        <v>927177725.06999993</v>
      </c>
      <c r="M21" s="20">
        <f>(G21-L21)/G21</f>
        <v>0.17992006182826939</v>
      </c>
    </row>
    <row r="22" spans="1:13" ht="16.8" customHeight="1" x14ac:dyDescent="0.3">
      <c r="A22" s="17" t="s">
        <v>12</v>
      </c>
      <c r="B22" s="18">
        <v>66595773.780000001</v>
      </c>
      <c r="C22" s="18">
        <v>6515636.8300000001</v>
      </c>
      <c r="D22" s="18">
        <v>15534848.65</v>
      </c>
      <c r="E22" s="18">
        <v>60140173.350000001</v>
      </c>
      <c r="F22" s="18">
        <v>4140893.77</v>
      </c>
      <c r="G22" s="19">
        <f>SUM(B22:F22)</f>
        <v>152927326.38000003</v>
      </c>
      <c r="H22" s="18">
        <v>73606175.019999996</v>
      </c>
      <c r="I22" s="18">
        <v>30978863.079999998</v>
      </c>
      <c r="J22" s="18">
        <v>1685731.51</v>
      </c>
      <c r="K22" s="18">
        <v>19587695.039999999</v>
      </c>
      <c r="L22" s="19">
        <f>SUM(H22:K22)</f>
        <v>125858464.65000001</v>
      </c>
      <c r="M22" s="20">
        <f>(G22-L22)/G22</f>
        <v>0.17700474055721221</v>
      </c>
    </row>
    <row r="23" spans="1:13" ht="16.8" customHeight="1" x14ac:dyDescent="0.3">
      <c r="A23" s="17" t="s">
        <v>61</v>
      </c>
      <c r="B23" s="18">
        <v>97458034.849999994</v>
      </c>
      <c r="C23" s="18">
        <v>9969493.0999999996</v>
      </c>
      <c r="D23" s="18">
        <v>34800318.490000002</v>
      </c>
      <c r="E23" s="18">
        <v>95005591.299999997</v>
      </c>
      <c r="F23" s="18">
        <v>5927307.5199999996</v>
      </c>
      <c r="G23" s="19">
        <f>SUM(B23:F23)</f>
        <v>243160745.26000002</v>
      </c>
      <c r="H23" s="18">
        <v>73133737.420000002</v>
      </c>
      <c r="I23" s="18">
        <v>120629112.79000001</v>
      </c>
      <c r="J23" s="18">
        <v>1261722.55</v>
      </c>
      <c r="K23" s="18">
        <v>7755127.0599999996</v>
      </c>
      <c r="L23" s="19">
        <f>SUM(H23:K23)</f>
        <v>202779699.82000002</v>
      </c>
      <c r="M23" s="20">
        <f>(G23-L23)/G23</f>
        <v>0.16606728769819529</v>
      </c>
    </row>
    <row r="24" spans="1:13" ht="16.8" customHeight="1" x14ac:dyDescent="0.3">
      <c r="A24" s="17" t="s">
        <v>13</v>
      </c>
      <c r="B24" s="18">
        <v>32481842.100000001</v>
      </c>
      <c r="C24" s="18">
        <v>2762139.61</v>
      </c>
      <c r="D24" s="18">
        <v>15000228.970000001</v>
      </c>
      <c r="E24" s="18">
        <v>25439273.219999999</v>
      </c>
      <c r="F24" s="18">
        <v>2454423.46</v>
      </c>
      <c r="G24" s="19">
        <f>SUM(B24:F24)</f>
        <v>78137907.359999999</v>
      </c>
      <c r="H24" s="18">
        <v>23693233.84</v>
      </c>
      <c r="I24" s="18">
        <v>37303065.43</v>
      </c>
      <c r="J24" s="18">
        <v>90</v>
      </c>
      <c r="K24" s="18">
        <v>4334896.21</v>
      </c>
      <c r="L24" s="19">
        <f>SUM(H24:K24)</f>
        <v>65331285.479999997</v>
      </c>
      <c r="M24" s="20">
        <f>(G24-L24)/G24</f>
        <v>0.16389768183830208</v>
      </c>
    </row>
    <row r="25" spans="1:13" ht="16.8" customHeight="1" x14ac:dyDescent="0.3">
      <c r="A25" s="17" t="s">
        <v>14</v>
      </c>
      <c r="B25" s="18">
        <v>115776053.90000001</v>
      </c>
      <c r="C25" s="18">
        <v>17755340.550000001</v>
      </c>
      <c r="D25" s="18">
        <v>59330479.170000002</v>
      </c>
      <c r="E25" s="18">
        <v>138587655.05000001</v>
      </c>
      <c r="F25" s="18">
        <v>4105396.66</v>
      </c>
      <c r="G25" s="19">
        <f>SUM(B25:F25)</f>
        <v>335554925.33000004</v>
      </c>
      <c r="H25" s="18">
        <v>133531878.23999999</v>
      </c>
      <c r="I25" s="18">
        <v>98075034.129999995</v>
      </c>
      <c r="J25" s="18">
        <v>3938193.17</v>
      </c>
      <c r="K25" s="18">
        <v>45785168.950000003</v>
      </c>
      <c r="L25" s="19">
        <f>SUM(H25:K25)</f>
        <v>281330274.49000001</v>
      </c>
      <c r="M25" s="20">
        <f>(G25-L25)/G25</f>
        <v>0.16159694508037106</v>
      </c>
    </row>
    <row r="26" spans="1:13" ht="16.8" customHeight="1" x14ac:dyDescent="0.3">
      <c r="A26" s="17" t="s">
        <v>34</v>
      </c>
      <c r="B26" s="18">
        <v>30265849.920000002</v>
      </c>
      <c r="C26" s="18">
        <v>4432958.8</v>
      </c>
      <c r="D26" s="18">
        <v>25580161</v>
      </c>
      <c r="E26" s="18">
        <v>30532339.149999999</v>
      </c>
      <c r="F26" s="18">
        <v>1032582.8</v>
      </c>
      <c r="G26" s="19">
        <f>SUM(B26:F26)</f>
        <v>91843891.670000002</v>
      </c>
      <c r="H26" s="18">
        <v>25295532.219999999</v>
      </c>
      <c r="I26" s="18">
        <v>48215102.880000003</v>
      </c>
      <c r="J26" s="18">
        <v>128983.79</v>
      </c>
      <c r="K26" s="18">
        <v>3537797.63</v>
      </c>
      <c r="L26" s="19">
        <f>SUM(H26:K26)</f>
        <v>77177416.519999996</v>
      </c>
      <c r="M26" s="20">
        <f>(G26-L26)/G26</f>
        <v>0.15968917348033806</v>
      </c>
    </row>
    <row r="27" spans="1:13" ht="16.8" customHeight="1" x14ac:dyDescent="0.3">
      <c r="A27" s="17" t="s">
        <v>9</v>
      </c>
      <c r="B27" s="18">
        <v>195285650.66</v>
      </c>
      <c r="C27" s="18">
        <v>32782386.399999999</v>
      </c>
      <c r="D27" s="18">
        <v>131040384.84</v>
      </c>
      <c r="E27" s="18">
        <v>154970681.65000001</v>
      </c>
      <c r="F27" s="18">
        <v>8329491.46</v>
      </c>
      <c r="G27" s="19">
        <f>SUM(B27:F27)</f>
        <v>522408595.00999993</v>
      </c>
      <c r="H27" s="18">
        <v>200795358.75</v>
      </c>
      <c r="I27" s="18">
        <v>159729563.06</v>
      </c>
      <c r="J27" s="18">
        <v>6417999.2599999998</v>
      </c>
      <c r="K27" s="18">
        <v>75390769.239999995</v>
      </c>
      <c r="L27" s="19">
        <f>SUM(H27:K27)</f>
        <v>442333690.31</v>
      </c>
      <c r="M27" s="20">
        <f>(G27-L27)/G27</f>
        <v>0.15328022062590133</v>
      </c>
    </row>
    <row r="28" spans="1:13" ht="16.8" customHeight="1" x14ac:dyDescent="0.3">
      <c r="A28" s="17" t="s">
        <v>6</v>
      </c>
      <c r="B28" s="18">
        <v>287307632.75</v>
      </c>
      <c r="C28" s="18">
        <v>44488918.780000001</v>
      </c>
      <c r="D28" s="18">
        <v>161568102.02000001</v>
      </c>
      <c r="E28" s="18">
        <v>447639221.27999997</v>
      </c>
      <c r="F28" s="18">
        <v>17344770.859999999</v>
      </c>
      <c r="G28" s="19">
        <f>SUM(B28:F28)</f>
        <v>958348645.68999994</v>
      </c>
      <c r="H28" s="18">
        <v>312816800.98000002</v>
      </c>
      <c r="I28" s="18">
        <v>433083633.37</v>
      </c>
      <c r="J28" s="18">
        <v>12335501.970000001</v>
      </c>
      <c r="K28" s="18">
        <v>56202337.439999998</v>
      </c>
      <c r="L28" s="19">
        <f>SUM(H28:K28)</f>
        <v>814438273.75999999</v>
      </c>
      <c r="M28" s="20">
        <f>(G28-L28)/G28</f>
        <v>0.15016494527039911</v>
      </c>
    </row>
    <row r="29" spans="1:13" ht="16.8" customHeight="1" x14ac:dyDescent="0.3">
      <c r="A29" s="17" t="s">
        <v>21</v>
      </c>
      <c r="B29" s="18">
        <v>84775245.269999996</v>
      </c>
      <c r="C29" s="18">
        <v>13503931.92</v>
      </c>
      <c r="D29" s="18">
        <v>49930101.909999996</v>
      </c>
      <c r="E29" s="18">
        <v>66815865.310000002</v>
      </c>
      <c r="F29" s="18">
        <v>3752280.65</v>
      </c>
      <c r="G29" s="19">
        <f>SUM(B29:F29)</f>
        <v>218777425.06</v>
      </c>
      <c r="H29" s="18">
        <v>75376610.099999994</v>
      </c>
      <c r="I29" s="18">
        <v>78584533.010000005</v>
      </c>
      <c r="J29" s="18">
        <v>3466824.04</v>
      </c>
      <c r="K29" s="18">
        <v>28558244.75</v>
      </c>
      <c r="L29" s="19">
        <f>SUM(H29:K29)</f>
        <v>185986211.90000001</v>
      </c>
      <c r="M29" s="20">
        <f>(G29-L29)/G29</f>
        <v>0.1498838975319641</v>
      </c>
    </row>
    <row r="30" spans="1:13" ht="16.8" customHeight="1" x14ac:dyDescent="0.3">
      <c r="A30" s="17" t="s">
        <v>15</v>
      </c>
      <c r="B30" s="18">
        <v>21876109.07</v>
      </c>
      <c r="C30" s="18">
        <v>2512208.2400000002</v>
      </c>
      <c r="D30" s="18">
        <v>7078394.25</v>
      </c>
      <c r="E30" s="18">
        <v>15196534.17</v>
      </c>
      <c r="F30" s="18">
        <v>2209695.13</v>
      </c>
      <c r="G30" s="19">
        <f>SUM(B30:F30)</f>
        <v>48872940.860000007</v>
      </c>
      <c r="H30" s="18">
        <v>16233491.43</v>
      </c>
      <c r="I30" s="18">
        <v>19783375.93</v>
      </c>
      <c r="J30" s="18">
        <v>732973.27</v>
      </c>
      <c r="K30" s="18">
        <v>5014200.95</v>
      </c>
      <c r="L30" s="19">
        <f>SUM(H30:K30)</f>
        <v>41764041.580000006</v>
      </c>
      <c r="M30" s="20">
        <f>(G30-L30)/G30</f>
        <v>0.1454567528556128</v>
      </c>
    </row>
    <row r="31" spans="1:13" ht="16.8" customHeight="1" x14ac:dyDescent="0.3">
      <c r="A31" s="17" t="s">
        <v>24</v>
      </c>
      <c r="B31" s="18">
        <v>38138477.789999999</v>
      </c>
      <c r="C31" s="18">
        <v>6300369.5700000003</v>
      </c>
      <c r="D31" s="18">
        <v>10575279.779999999</v>
      </c>
      <c r="E31" s="18">
        <v>34666856.57</v>
      </c>
      <c r="F31" s="18">
        <v>1666238.28</v>
      </c>
      <c r="G31" s="19">
        <f>SUM(B31:F31)</f>
        <v>91347221.99000001</v>
      </c>
      <c r="H31" s="18">
        <v>33369134.620000001</v>
      </c>
      <c r="I31" s="18">
        <v>30979188.039999999</v>
      </c>
      <c r="J31" s="18">
        <v>258686</v>
      </c>
      <c r="K31" s="18">
        <v>13880889.65</v>
      </c>
      <c r="L31" s="19">
        <f>SUM(H31:K31)</f>
        <v>78487898.310000002</v>
      </c>
      <c r="M31" s="20">
        <f>(G31-L31)/G31</f>
        <v>0.14077410784761191</v>
      </c>
    </row>
    <row r="32" spans="1:13" ht="16.8" customHeight="1" x14ac:dyDescent="0.3">
      <c r="A32" s="17" t="s">
        <v>10</v>
      </c>
      <c r="B32" s="18">
        <v>89022860.909999996</v>
      </c>
      <c r="C32" s="18">
        <v>11451110.5</v>
      </c>
      <c r="D32" s="18">
        <v>44052361.869999997</v>
      </c>
      <c r="E32" s="18">
        <v>74985571.760000005</v>
      </c>
      <c r="F32" s="18">
        <v>6120073.79</v>
      </c>
      <c r="G32" s="19">
        <f>SUM(B32:F32)</f>
        <v>225631978.83000001</v>
      </c>
      <c r="H32" s="18">
        <v>82035702.739999995</v>
      </c>
      <c r="I32" s="18">
        <v>102502744.45</v>
      </c>
      <c r="J32" s="18">
        <v>588584.86</v>
      </c>
      <c r="K32" s="18">
        <v>9242020.7899999991</v>
      </c>
      <c r="L32" s="19">
        <f>SUM(H32:K32)</f>
        <v>194369052.84</v>
      </c>
      <c r="M32" s="20">
        <f>(G32-L32)/G32</f>
        <v>0.13855715910533553</v>
      </c>
    </row>
    <row r="33" spans="1:13" ht="16.8" customHeight="1" x14ac:dyDescent="0.3">
      <c r="A33" s="17" t="s">
        <v>17</v>
      </c>
      <c r="B33" s="18">
        <v>38323399.950000003</v>
      </c>
      <c r="C33" s="18">
        <v>3894198.14</v>
      </c>
      <c r="D33" s="18">
        <v>19721132.57</v>
      </c>
      <c r="E33" s="18">
        <v>26480235.030000001</v>
      </c>
      <c r="F33" s="18">
        <v>1011818.2</v>
      </c>
      <c r="G33" s="19">
        <f>SUM(B33:F33)</f>
        <v>89430783.890000001</v>
      </c>
      <c r="H33" s="18">
        <v>35341396.950000003</v>
      </c>
      <c r="I33" s="18">
        <v>28087100.75</v>
      </c>
      <c r="J33" s="18">
        <v>182116.09</v>
      </c>
      <c r="K33" s="18">
        <v>14253717.51</v>
      </c>
      <c r="L33" s="19">
        <f>SUM(H33:K33)</f>
        <v>77864331.300000012</v>
      </c>
      <c r="M33" s="20">
        <f>(G33-L33)/G33</f>
        <v>0.12933412955685084</v>
      </c>
    </row>
    <row r="34" spans="1:13" ht="16.8" customHeight="1" x14ac:dyDescent="0.3">
      <c r="A34" s="17" t="s">
        <v>0</v>
      </c>
      <c r="B34" s="18">
        <v>116209203.03</v>
      </c>
      <c r="C34" s="18">
        <v>13772468.24</v>
      </c>
      <c r="D34" s="18">
        <v>68882800.700000003</v>
      </c>
      <c r="E34" s="18">
        <v>152952125.09999999</v>
      </c>
      <c r="F34" s="18">
        <v>7516889.8300000001</v>
      </c>
      <c r="G34" s="19">
        <f>SUM(B34:F34)</f>
        <v>359333486.89999998</v>
      </c>
      <c r="H34" s="18">
        <v>138868010.81</v>
      </c>
      <c r="I34" s="18">
        <v>126261814.75</v>
      </c>
      <c r="J34" s="18">
        <v>4863179.0599999996</v>
      </c>
      <c r="K34" s="18">
        <v>43025996.590000004</v>
      </c>
      <c r="L34" s="19">
        <f>SUM(H34:K34)</f>
        <v>313019001.21000004</v>
      </c>
      <c r="M34" s="20">
        <f>(G34-L34)/G34</f>
        <v>0.12888997930462556</v>
      </c>
    </row>
    <row r="35" spans="1:13" ht="16.8" customHeight="1" x14ac:dyDescent="0.3">
      <c r="A35" s="17" t="s">
        <v>64</v>
      </c>
      <c r="B35" s="18">
        <v>106476767.63</v>
      </c>
      <c r="C35" s="18">
        <v>14171813.279999999</v>
      </c>
      <c r="D35" s="18">
        <v>129897299.14</v>
      </c>
      <c r="E35" s="18">
        <v>432354104.42000002</v>
      </c>
      <c r="F35" s="18">
        <v>22475123.66</v>
      </c>
      <c r="G35" s="19">
        <f>SUM(B35:F35)</f>
        <v>705375108.13</v>
      </c>
      <c r="H35" s="18">
        <v>209665141.96000001</v>
      </c>
      <c r="I35" s="18">
        <v>246080734.36000001</v>
      </c>
      <c r="J35" s="18">
        <v>459.8</v>
      </c>
      <c r="K35" s="18">
        <v>160700063.94999999</v>
      </c>
      <c r="L35" s="19">
        <f>SUM(H35:K35)</f>
        <v>616446400.07000005</v>
      </c>
      <c r="M35" s="20">
        <f>(G35-L35)/G35</f>
        <v>0.12607293202584979</v>
      </c>
    </row>
    <row r="36" spans="1:13" ht="16.8" customHeight="1" x14ac:dyDescent="0.3">
      <c r="A36" s="17" t="s">
        <v>33</v>
      </c>
      <c r="B36" s="18">
        <v>57086995.200000003</v>
      </c>
      <c r="C36" s="18">
        <v>5303137.76</v>
      </c>
      <c r="D36" s="18">
        <v>22084709.800000001</v>
      </c>
      <c r="E36" s="18">
        <v>105646186.22</v>
      </c>
      <c r="F36" s="18">
        <v>9152351.0199999996</v>
      </c>
      <c r="G36" s="19">
        <f>SUM(B36:F36)</f>
        <v>199273380.00000003</v>
      </c>
      <c r="H36" s="18">
        <v>58725229.960000001</v>
      </c>
      <c r="I36" s="18">
        <v>75895480.329999998</v>
      </c>
      <c r="J36" s="18">
        <v>917366.53</v>
      </c>
      <c r="K36" s="18">
        <v>39609117.390000001</v>
      </c>
      <c r="L36" s="19">
        <f>SUM(H36:K36)</f>
        <v>175147194.20999998</v>
      </c>
      <c r="M36" s="20">
        <f>(G36-L36)/G36</f>
        <v>0.12107079124166031</v>
      </c>
    </row>
    <row r="37" spans="1:13" ht="16.8" customHeight="1" x14ac:dyDescent="0.3">
      <c r="A37" s="17" t="s">
        <v>16</v>
      </c>
      <c r="B37" s="18">
        <v>66385255.649999999</v>
      </c>
      <c r="C37" s="18">
        <v>8899156.0899999999</v>
      </c>
      <c r="D37" s="18">
        <v>37198948.210000001</v>
      </c>
      <c r="E37" s="18">
        <v>65418508.359999999</v>
      </c>
      <c r="F37" s="18">
        <v>8668286.9800000004</v>
      </c>
      <c r="G37" s="19">
        <f>SUM(B37:F37)</f>
        <v>186570155.28999999</v>
      </c>
      <c r="H37" s="18">
        <v>50765049.960000001</v>
      </c>
      <c r="I37" s="18">
        <v>75073192.150000006</v>
      </c>
      <c r="J37" s="18">
        <v>2103530.64</v>
      </c>
      <c r="K37" s="18">
        <v>36416287.869999997</v>
      </c>
      <c r="L37" s="19">
        <f>SUM(H37:K37)</f>
        <v>164358060.62</v>
      </c>
      <c r="M37" s="20">
        <f>(G37-L37)/G37</f>
        <v>0.11905491870055027</v>
      </c>
    </row>
    <row r="38" spans="1:13" ht="16.8" customHeight="1" x14ac:dyDescent="0.3">
      <c r="A38" s="17" t="s">
        <v>26</v>
      </c>
      <c r="B38" s="18">
        <v>43523368.270000003</v>
      </c>
      <c r="C38" s="18">
        <v>5595381.71</v>
      </c>
      <c r="D38" s="18">
        <v>25729944.969999999</v>
      </c>
      <c r="E38" s="18">
        <v>35810309.049999997</v>
      </c>
      <c r="F38" s="18">
        <v>555701.24</v>
      </c>
      <c r="G38" s="19">
        <f>SUM(B38:F38)</f>
        <v>111214705.23999999</v>
      </c>
      <c r="H38" s="18">
        <v>32659066.41</v>
      </c>
      <c r="I38" s="18">
        <v>59702859.840000004</v>
      </c>
      <c r="J38" s="18">
        <v>185100.97</v>
      </c>
      <c r="K38" s="18">
        <v>5786106.0099999998</v>
      </c>
      <c r="L38" s="19">
        <f>SUM(H38:K38)</f>
        <v>98333133.230000004</v>
      </c>
      <c r="M38" s="20">
        <f>(G38-L38)/G38</f>
        <v>0.11582615790062756</v>
      </c>
    </row>
    <row r="39" spans="1:13" ht="16.8" customHeight="1" x14ac:dyDescent="0.3">
      <c r="A39" s="17" t="s">
        <v>7</v>
      </c>
      <c r="B39" s="18">
        <v>22678571.460000001</v>
      </c>
      <c r="C39" s="18">
        <v>3818986.08</v>
      </c>
      <c r="D39" s="18">
        <v>12359794.1</v>
      </c>
      <c r="E39" s="18">
        <v>20301714.84</v>
      </c>
      <c r="F39" s="18">
        <v>596460.27</v>
      </c>
      <c r="G39" s="19">
        <f>SUM(B39:F39)</f>
        <v>59755526.750000007</v>
      </c>
      <c r="H39" s="18">
        <v>24014869.109999999</v>
      </c>
      <c r="I39" s="18">
        <v>26435281.289999999</v>
      </c>
      <c r="J39" s="18">
        <v>205752.7</v>
      </c>
      <c r="K39" s="18">
        <v>2666068.11</v>
      </c>
      <c r="L39" s="19">
        <f>SUM(H39:K39)</f>
        <v>53321971.210000001</v>
      </c>
      <c r="M39" s="20">
        <f>(G39-L39)/G39</f>
        <v>0.10766461095583943</v>
      </c>
    </row>
    <row r="40" spans="1:13" ht="16.8" customHeight="1" x14ac:dyDescent="0.3">
      <c r="A40" s="17" t="s">
        <v>57</v>
      </c>
      <c r="B40" s="18">
        <v>94625808.890000001</v>
      </c>
      <c r="C40" s="18">
        <v>11462307.449999999</v>
      </c>
      <c r="D40" s="18">
        <v>90013792.099999994</v>
      </c>
      <c r="E40" s="18">
        <v>207480466.87</v>
      </c>
      <c r="F40" s="18">
        <v>6453338.9500000002</v>
      </c>
      <c r="G40" s="19">
        <f>SUM(B40:F40)</f>
        <v>410035714.25999999</v>
      </c>
      <c r="H40" s="18">
        <v>116561373.84999999</v>
      </c>
      <c r="I40" s="18">
        <v>133631665.97</v>
      </c>
      <c r="J40" s="18">
        <v>1949109.92</v>
      </c>
      <c r="K40" s="18">
        <v>113797838.33</v>
      </c>
      <c r="L40" s="19">
        <f>SUM(H40:K40)</f>
        <v>365939988.06999999</v>
      </c>
      <c r="M40" s="20">
        <f>(G40-L40)/G40</f>
        <v>0.10754118399071767</v>
      </c>
    </row>
    <row r="41" spans="1:13" ht="16.8" customHeight="1" x14ac:dyDescent="0.3">
      <c r="A41" s="17" t="s">
        <v>28</v>
      </c>
      <c r="B41" s="18">
        <v>62962094.07</v>
      </c>
      <c r="C41" s="18">
        <v>11965566.26</v>
      </c>
      <c r="D41" s="18">
        <v>45806724.049999997</v>
      </c>
      <c r="E41" s="18">
        <v>139308562.81999999</v>
      </c>
      <c r="F41" s="18">
        <v>3526146.11</v>
      </c>
      <c r="G41" s="19">
        <f>SUM(B41:F41)</f>
        <v>263569093.31</v>
      </c>
      <c r="H41" s="18">
        <v>130221826.45999999</v>
      </c>
      <c r="I41" s="18">
        <v>91683545.849999994</v>
      </c>
      <c r="J41" s="18">
        <v>870266.32</v>
      </c>
      <c r="K41" s="18">
        <v>14052048.380000001</v>
      </c>
      <c r="L41" s="19">
        <f>SUM(H41:K41)</f>
        <v>236827687.00999999</v>
      </c>
      <c r="M41" s="20">
        <f>(G41-L41)/G41</f>
        <v>0.10145880901349758</v>
      </c>
    </row>
    <row r="42" spans="1:13" ht="16.8" customHeight="1" x14ac:dyDescent="0.3">
      <c r="A42" s="17" t="s">
        <v>3</v>
      </c>
      <c r="B42" s="18">
        <v>122171317.65000001</v>
      </c>
      <c r="C42" s="18">
        <v>12850396.42</v>
      </c>
      <c r="D42" s="18">
        <v>50021046.939999998</v>
      </c>
      <c r="E42" s="18">
        <v>170665555.08000001</v>
      </c>
      <c r="F42" s="18">
        <v>5673202.5300000003</v>
      </c>
      <c r="G42" s="19">
        <f>SUM(B42:F42)</f>
        <v>361381518.62</v>
      </c>
      <c r="H42" s="18">
        <v>135346593.06</v>
      </c>
      <c r="I42" s="18">
        <v>105262102.64</v>
      </c>
      <c r="J42" s="18">
        <v>4711723.13</v>
      </c>
      <c r="K42" s="18">
        <v>79542764.959999993</v>
      </c>
      <c r="L42" s="19">
        <f>SUM(H42:K42)</f>
        <v>324863183.78999996</v>
      </c>
      <c r="M42" s="20">
        <f>(G42-L42)/G42</f>
        <v>0.10105202659353428</v>
      </c>
    </row>
    <row r="43" spans="1:13" ht="16.8" customHeight="1" x14ac:dyDescent="0.3">
      <c r="A43" s="17" t="s">
        <v>18</v>
      </c>
      <c r="B43" s="18">
        <v>77021425.620000005</v>
      </c>
      <c r="C43" s="18">
        <v>8632619.1099999994</v>
      </c>
      <c r="D43" s="18">
        <v>33272248.440000001</v>
      </c>
      <c r="E43" s="18">
        <v>60545456.740000002</v>
      </c>
      <c r="F43" s="18">
        <v>2802669.13</v>
      </c>
      <c r="G43" s="19">
        <f>SUM(B43:F43)</f>
        <v>182274419.03999999</v>
      </c>
      <c r="H43" s="18">
        <v>82962146.879999995</v>
      </c>
      <c r="I43" s="18">
        <v>61219071.130000003</v>
      </c>
      <c r="J43" s="18">
        <v>1907412.98</v>
      </c>
      <c r="K43" s="18">
        <v>18703854.699999999</v>
      </c>
      <c r="L43" s="19">
        <f>SUM(H43:K43)</f>
        <v>164792485.68999997</v>
      </c>
      <c r="M43" s="20">
        <f>(G43-L43)/G43</f>
        <v>9.5909966094384458E-2</v>
      </c>
    </row>
    <row r="44" spans="1:13" ht="16.8" customHeight="1" x14ac:dyDescent="0.3">
      <c r="A44" s="17" t="s">
        <v>5</v>
      </c>
      <c r="B44" s="18">
        <v>300186344.06</v>
      </c>
      <c r="C44" s="18">
        <v>37835109.43</v>
      </c>
      <c r="D44" s="18">
        <v>159545671.99000001</v>
      </c>
      <c r="E44" s="18">
        <v>485597525.31</v>
      </c>
      <c r="F44" s="18">
        <v>22338623.07</v>
      </c>
      <c r="G44" s="19">
        <f>SUM(B44:F44)</f>
        <v>1005503273.86</v>
      </c>
      <c r="H44" s="18">
        <v>375312817.07999998</v>
      </c>
      <c r="I44" s="18">
        <v>241407101.94999999</v>
      </c>
      <c r="J44" s="18">
        <v>16481671.75</v>
      </c>
      <c r="K44" s="18">
        <v>282409029.07999998</v>
      </c>
      <c r="L44" s="19">
        <f>SUM(H44:K44)</f>
        <v>915610619.8599999</v>
      </c>
      <c r="M44" s="20">
        <f>(G44-L44)/G44</f>
        <v>8.9400657697427055E-2</v>
      </c>
    </row>
    <row r="45" spans="1:13" ht="16.8" customHeight="1" x14ac:dyDescent="0.3">
      <c r="A45" s="17" t="s">
        <v>50</v>
      </c>
      <c r="B45" s="18">
        <v>27028062.120000001</v>
      </c>
      <c r="C45" s="18">
        <v>2754377.34</v>
      </c>
      <c r="D45" s="18">
        <v>18348068.129999999</v>
      </c>
      <c r="E45" s="18">
        <v>24518565.460000001</v>
      </c>
      <c r="F45" s="18">
        <v>962411.91</v>
      </c>
      <c r="G45" s="19">
        <f>SUM(B45:F45)</f>
        <v>73611484.960000008</v>
      </c>
      <c r="H45" s="18">
        <v>26664595.940000001</v>
      </c>
      <c r="I45" s="18">
        <v>29469376.059999999</v>
      </c>
      <c r="J45" s="18">
        <v>479062.88</v>
      </c>
      <c r="K45" s="18">
        <v>10430851.85</v>
      </c>
      <c r="L45" s="19">
        <f>SUM(H45:K45)</f>
        <v>67043886.730000004</v>
      </c>
      <c r="M45" s="20">
        <f>(G45-L45)/G45</f>
        <v>8.921974924930251E-2</v>
      </c>
    </row>
    <row r="46" spans="1:13" ht="16.8" customHeight="1" x14ac:dyDescent="0.3">
      <c r="A46" s="17" t="s">
        <v>53</v>
      </c>
      <c r="B46" s="18">
        <v>229358803.53</v>
      </c>
      <c r="C46" s="18">
        <v>27035833.649999999</v>
      </c>
      <c r="D46" s="18">
        <v>91851132.209999993</v>
      </c>
      <c r="E46" s="18">
        <v>147232907.43000001</v>
      </c>
      <c r="F46" s="18">
        <v>4808807.2699999996</v>
      </c>
      <c r="G46" s="19">
        <f>SUM(B46:F46)</f>
        <v>500287484.08999997</v>
      </c>
      <c r="H46" s="18">
        <v>179551369.25999999</v>
      </c>
      <c r="I46" s="18">
        <v>201378858.47999999</v>
      </c>
      <c r="J46" s="18">
        <v>3061548</v>
      </c>
      <c r="K46" s="18">
        <v>71882818.459999993</v>
      </c>
      <c r="L46" s="19">
        <f>SUM(H46:K46)</f>
        <v>455874594.19999999</v>
      </c>
      <c r="M46" s="20">
        <f>(G46-L46)/G46</f>
        <v>8.8774737130961803E-2</v>
      </c>
    </row>
    <row r="47" spans="1:13" ht="16.8" customHeight="1" x14ac:dyDescent="0.3">
      <c r="A47" s="17" t="s">
        <v>11</v>
      </c>
      <c r="B47" s="18">
        <v>82468874.609999999</v>
      </c>
      <c r="C47" s="18">
        <v>10954360.07</v>
      </c>
      <c r="D47" s="18">
        <v>43494208.899999999</v>
      </c>
      <c r="E47" s="18">
        <v>73626872.189999998</v>
      </c>
      <c r="F47" s="18">
        <v>6957031.29</v>
      </c>
      <c r="G47" s="19">
        <f>SUM(B47:F47)</f>
        <v>217501347.06</v>
      </c>
      <c r="H47" s="18">
        <v>74091300.969999999</v>
      </c>
      <c r="I47" s="18">
        <v>106013286.75</v>
      </c>
      <c r="J47" s="18">
        <v>6812815.96</v>
      </c>
      <c r="K47" s="18">
        <v>11392791.16</v>
      </c>
      <c r="L47" s="19">
        <f>SUM(H47:K47)</f>
        <v>198310194.84</v>
      </c>
      <c r="M47" s="20">
        <f>(G47-L47)/G47</f>
        <v>8.8234636150119658E-2</v>
      </c>
    </row>
    <row r="48" spans="1:13" ht="16.8" customHeight="1" x14ac:dyDescent="0.3">
      <c r="A48" s="17" t="s">
        <v>23</v>
      </c>
      <c r="B48" s="18">
        <v>79173158.870000005</v>
      </c>
      <c r="C48" s="18">
        <v>10161603.59</v>
      </c>
      <c r="D48" s="18">
        <v>40193515.68</v>
      </c>
      <c r="E48" s="18">
        <v>74211352.400000006</v>
      </c>
      <c r="F48" s="18">
        <v>2000007.21</v>
      </c>
      <c r="G48" s="19">
        <f>SUM(B48:F48)</f>
        <v>205739637.75000003</v>
      </c>
      <c r="H48" s="18">
        <v>83560230.430000007</v>
      </c>
      <c r="I48" s="18">
        <v>82456261.370000005</v>
      </c>
      <c r="J48" s="18">
        <v>1601997.12</v>
      </c>
      <c r="K48" s="18">
        <v>20236533</v>
      </c>
      <c r="L48" s="19">
        <f>SUM(H48:K48)</f>
        <v>187855021.92000002</v>
      </c>
      <c r="M48" s="20">
        <f>(G48-L48)/G48</f>
        <v>8.6928391755662124E-2</v>
      </c>
    </row>
    <row r="49" spans="1:13" ht="16.8" customHeight="1" x14ac:dyDescent="0.3">
      <c r="A49" s="17" t="s">
        <v>20</v>
      </c>
      <c r="B49" s="18">
        <v>45308500.759999998</v>
      </c>
      <c r="C49" s="18">
        <v>8874338.0299999993</v>
      </c>
      <c r="D49" s="18">
        <v>16818183.829999998</v>
      </c>
      <c r="E49" s="18">
        <v>23166517.25</v>
      </c>
      <c r="F49" s="18">
        <v>1170240.44</v>
      </c>
      <c r="G49" s="19">
        <f>SUM(B49:F49)</f>
        <v>95337780.310000002</v>
      </c>
      <c r="H49" s="18">
        <v>35166092.200000003</v>
      </c>
      <c r="I49" s="18">
        <v>41437162.810000002</v>
      </c>
      <c r="J49" s="18">
        <v>727602.57</v>
      </c>
      <c r="K49" s="18">
        <v>10052033.73</v>
      </c>
      <c r="L49" s="19">
        <f>SUM(H49:K49)</f>
        <v>87382891.310000002</v>
      </c>
      <c r="M49" s="20">
        <f>(G49-L49)/G49</f>
        <v>8.3438999462059113E-2</v>
      </c>
    </row>
    <row r="50" spans="1:13" ht="16.8" customHeight="1" x14ac:dyDescent="0.3">
      <c r="A50" s="17" t="s">
        <v>1</v>
      </c>
      <c r="B50" s="18">
        <v>62581849.960000001</v>
      </c>
      <c r="C50" s="18">
        <v>8583312.75</v>
      </c>
      <c r="D50" s="18">
        <v>17445964.859999999</v>
      </c>
      <c r="E50" s="18">
        <v>83551015.900000006</v>
      </c>
      <c r="F50" s="18">
        <v>1109319.1000000001</v>
      </c>
      <c r="G50" s="19">
        <f>SUM(B50:F50)</f>
        <v>173271462.57000002</v>
      </c>
      <c r="H50" s="18">
        <v>65616781.439999998</v>
      </c>
      <c r="I50" s="18">
        <v>71224638.599999994</v>
      </c>
      <c r="J50" s="18">
        <v>3035008.93</v>
      </c>
      <c r="K50" s="18">
        <v>19961019.140000001</v>
      </c>
      <c r="L50" s="19">
        <f>SUM(H50:K50)</f>
        <v>159837448.11000001</v>
      </c>
      <c r="M50" s="20">
        <f>(G50-L50)/G50</f>
        <v>7.7531604228092632E-2</v>
      </c>
    </row>
    <row r="51" spans="1:13" ht="16.8" customHeight="1" x14ac:dyDescent="0.3">
      <c r="A51" s="17" t="s">
        <v>19</v>
      </c>
      <c r="B51" s="18">
        <v>49701394.520000003</v>
      </c>
      <c r="C51" s="18">
        <v>5641857.8600000003</v>
      </c>
      <c r="D51" s="18">
        <v>31830468.940000001</v>
      </c>
      <c r="E51" s="18">
        <v>26932863.489999998</v>
      </c>
      <c r="F51" s="18">
        <v>3288260.89</v>
      </c>
      <c r="G51" s="19">
        <f>SUM(B51:F51)</f>
        <v>117394845.7</v>
      </c>
      <c r="H51" s="18">
        <v>41581020.18</v>
      </c>
      <c r="I51" s="18">
        <v>52684237.859999999</v>
      </c>
      <c r="J51" s="18">
        <v>892099.56</v>
      </c>
      <c r="K51" s="18">
        <v>13397721.83</v>
      </c>
      <c r="L51" s="19">
        <f>SUM(H51:K51)</f>
        <v>108555079.42999999</v>
      </c>
      <c r="M51" s="20">
        <f>(G51-L51)/G51</f>
        <v>7.5299441106552858E-2</v>
      </c>
    </row>
    <row r="52" spans="1:13" ht="16.8" customHeight="1" x14ac:dyDescent="0.3">
      <c r="A52" s="17" t="s">
        <v>29</v>
      </c>
      <c r="B52" s="18">
        <v>55243250.850000001</v>
      </c>
      <c r="C52" s="18">
        <v>7742126.1100000003</v>
      </c>
      <c r="D52" s="18">
        <v>37848831.57</v>
      </c>
      <c r="E52" s="18">
        <v>61135848.57</v>
      </c>
      <c r="F52" s="18">
        <v>3700401.51</v>
      </c>
      <c r="G52" s="19">
        <f>SUM(B52:F52)</f>
        <v>165670458.60999998</v>
      </c>
      <c r="H52" s="18">
        <v>59008032.119999997</v>
      </c>
      <c r="I52" s="18">
        <v>77208075.150000006</v>
      </c>
      <c r="J52" s="18">
        <v>1230722.01</v>
      </c>
      <c r="K52" s="18">
        <v>17401359.079999998</v>
      </c>
      <c r="L52" s="19">
        <f>SUM(H52:K52)</f>
        <v>154848188.36000001</v>
      </c>
      <c r="M52" s="20">
        <f>(G52-L52)/G52</f>
        <v>6.5324079747230993E-2</v>
      </c>
    </row>
    <row r="53" spans="1:13" ht="16.8" customHeight="1" x14ac:dyDescent="0.3">
      <c r="A53" s="17" t="s">
        <v>25</v>
      </c>
      <c r="B53" s="18">
        <v>107113954.98</v>
      </c>
      <c r="C53" s="18">
        <v>14151052.380000001</v>
      </c>
      <c r="D53" s="18">
        <v>62333669.960000001</v>
      </c>
      <c r="E53" s="18">
        <v>110789470.87</v>
      </c>
      <c r="F53" s="18">
        <v>9287900.4000000004</v>
      </c>
      <c r="G53" s="19">
        <f>SUM(B53:F53)</f>
        <v>303676048.58999997</v>
      </c>
      <c r="H53" s="18">
        <v>83308262.409999996</v>
      </c>
      <c r="I53" s="18">
        <v>154571872.22</v>
      </c>
      <c r="J53" s="18">
        <v>1418473.47</v>
      </c>
      <c r="K53" s="18">
        <v>45218398.030000001</v>
      </c>
      <c r="L53" s="19">
        <f>SUM(H53:K53)</f>
        <v>284517006.13</v>
      </c>
      <c r="M53" s="20">
        <f>(G53-L53)/G53</f>
        <v>6.3090396983751074E-2</v>
      </c>
    </row>
    <row r="54" spans="1:13" ht="16.8" customHeight="1" x14ac:dyDescent="0.3">
      <c r="A54" s="17" t="s">
        <v>56</v>
      </c>
      <c r="B54" s="18">
        <v>97753783.040000007</v>
      </c>
      <c r="C54" s="18">
        <v>8384928.5099999998</v>
      </c>
      <c r="D54" s="18">
        <v>37174821.07</v>
      </c>
      <c r="E54" s="18">
        <v>62015867.049999997</v>
      </c>
      <c r="F54" s="18">
        <v>2363769.14</v>
      </c>
      <c r="G54" s="19">
        <f>SUM(B54:F54)</f>
        <v>207693168.81</v>
      </c>
      <c r="H54" s="18">
        <v>81177160</v>
      </c>
      <c r="I54" s="18">
        <v>104515568.73</v>
      </c>
      <c r="J54" s="18">
        <v>644995.85</v>
      </c>
      <c r="K54" s="18">
        <v>11100669.75</v>
      </c>
      <c r="L54" s="19">
        <f>SUM(H54:K54)</f>
        <v>197438394.33000001</v>
      </c>
      <c r="M54" s="20">
        <f>(G54-L54)/G54</f>
        <v>4.9374635375615893E-2</v>
      </c>
    </row>
    <row r="55" spans="1:13" ht="16.8" customHeight="1" x14ac:dyDescent="0.3">
      <c r="A55" s="17" t="s">
        <v>2</v>
      </c>
      <c r="B55" s="18">
        <v>47076965.189999998</v>
      </c>
      <c r="C55" s="18">
        <v>5190627.6399999997</v>
      </c>
      <c r="D55" s="18">
        <v>18296081.07</v>
      </c>
      <c r="E55" s="18">
        <v>63334087.560000002</v>
      </c>
      <c r="F55" s="18">
        <v>1911414.2</v>
      </c>
      <c r="G55" s="19">
        <f>SUM(B55:F55)</f>
        <v>135809175.66</v>
      </c>
      <c r="H55" s="18">
        <v>62991030.539999999</v>
      </c>
      <c r="I55" s="18">
        <v>59303462.090000004</v>
      </c>
      <c r="J55" s="18">
        <v>3989850.62</v>
      </c>
      <c r="K55" s="18">
        <v>2893515.01</v>
      </c>
      <c r="L55" s="19">
        <f>SUM(H55:K55)</f>
        <v>129177858.26000001</v>
      </c>
      <c r="M55" s="20">
        <f>(G55-L55)/G55</f>
        <v>4.8828198593897504E-2</v>
      </c>
    </row>
    <row r="56" spans="1:13" ht="16.8" customHeight="1" x14ac:dyDescent="0.3">
      <c r="A56" s="17" t="s">
        <v>52</v>
      </c>
      <c r="B56" s="18">
        <v>61392745.799999997</v>
      </c>
      <c r="C56" s="18">
        <v>6916523.6299999999</v>
      </c>
      <c r="D56" s="18">
        <v>39256889.729999997</v>
      </c>
      <c r="E56" s="18">
        <v>47860938.030000001</v>
      </c>
      <c r="F56" s="18">
        <v>2461593.75</v>
      </c>
      <c r="G56" s="19">
        <f>SUM(B56:F56)</f>
        <v>157888690.94</v>
      </c>
      <c r="H56" s="18">
        <v>71456470.049999997</v>
      </c>
      <c r="I56" s="18">
        <v>64619816.469999999</v>
      </c>
      <c r="J56" s="18">
        <v>1572445.33</v>
      </c>
      <c r="K56" s="18">
        <v>13674556.210000001</v>
      </c>
      <c r="L56" s="19">
        <f>SUM(H56:K56)</f>
        <v>151323288.06</v>
      </c>
      <c r="M56" s="20">
        <f>(G56-L56)/G56</f>
        <v>4.1582477129378091E-2</v>
      </c>
    </row>
    <row r="57" spans="1:13" ht="16.8" customHeight="1" x14ac:dyDescent="0.3">
      <c r="A57" s="17" t="s">
        <v>54</v>
      </c>
      <c r="B57" s="18">
        <v>45273968.399999999</v>
      </c>
      <c r="C57" s="18">
        <v>4080489.03</v>
      </c>
      <c r="D57" s="18">
        <v>28181839.190000001</v>
      </c>
      <c r="E57" s="18">
        <v>46769577.299999997</v>
      </c>
      <c r="F57" s="18">
        <v>1999146.21</v>
      </c>
      <c r="G57" s="19">
        <f>SUM(B57:F57)</f>
        <v>126305020.13</v>
      </c>
      <c r="H57" s="18">
        <v>37250832.369999997</v>
      </c>
      <c r="I57" s="18">
        <v>107692501.03</v>
      </c>
      <c r="J57" s="18">
        <v>3117608.29</v>
      </c>
      <c r="K57" s="18">
        <v>5377286.04</v>
      </c>
      <c r="L57" s="19">
        <f>SUM(H57:K57)</f>
        <v>153438227.72999999</v>
      </c>
      <c r="M57" s="20">
        <f>(G57-L57)/G57</f>
        <v>-0.21482287538589537</v>
      </c>
    </row>
    <row r="58" spans="1:13" x14ac:dyDescent="0.35">
      <c r="A58" s="25" t="s">
        <v>59</v>
      </c>
      <c r="M58" s="26">
        <f>AVERAGE(M11:M57)</f>
        <v>0.12855308598832815</v>
      </c>
    </row>
    <row r="59" spans="1:13" x14ac:dyDescent="0.2">
      <c r="A59" s="24"/>
    </row>
    <row r="60" spans="1:13" x14ac:dyDescent="0.35">
      <c r="A60" s="27" t="s">
        <v>66</v>
      </c>
    </row>
  </sheetData>
  <sortState ref="A11:M57">
    <sortCondition descending="1" ref="M11:M57"/>
  </sortState>
  <mergeCells count="4">
    <mergeCell ref="A3:M3"/>
    <mergeCell ref="A4:M4"/>
    <mergeCell ref="A6:M6"/>
    <mergeCell ref="A8:M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AHORRO BRUTO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2026-09-22T08:45:28Z</dcterms:modified>
</cp:coreProperties>
</file>