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6" yWindow="-216" windowWidth="11748" windowHeight="9180"/>
  </bookViews>
  <sheets>
    <sheet name="Orden ALFABETICO" sheetId="5" r:id="rId1"/>
    <sheet name="Orden AUTONOMIA FISCAL" sheetId="7" r:id="rId2"/>
  </sheets>
  <calcPr calcId="145621"/>
</workbook>
</file>

<file path=xl/calcChain.xml><?xml version="1.0" encoding="utf-8"?>
<calcChain xmlns="http://schemas.openxmlformats.org/spreadsheetml/2006/main">
  <c r="E48" i="7" l="1"/>
  <c r="J48" i="7" s="1"/>
  <c r="L48" i="7" s="1"/>
  <c r="E30" i="7"/>
  <c r="J30" i="7" s="1"/>
  <c r="L30" i="7" s="1"/>
  <c r="E42" i="7"/>
  <c r="J42" i="7" s="1"/>
  <c r="L42" i="7" s="1"/>
  <c r="E49" i="7"/>
  <c r="J49" i="7" s="1"/>
  <c r="L49" i="7" s="1"/>
  <c r="E32" i="7"/>
  <c r="J32" i="7" s="1"/>
  <c r="L32" i="7" s="1"/>
  <c r="E50" i="7"/>
  <c r="J50" i="7" s="1"/>
  <c r="L50" i="7" s="1"/>
  <c r="E44" i="7"/>
  <c r="J44" i="7" s="1"/>
  <c r="L44" i="7" s="1"/>
  <c r="E39" i="7"/>
  <c r="J39" i="7" s="1"/>
  <c r="L39" i="7" s="1"/>
  <c r="E54" i="7"/>
  <c r="J54" i="7" s="1"/>
  <c r="L54" i="7" s="1"/>
  <c r="E19" i="7"/>
  <c r="J19" i="7" s="1"/>
  <c r="L19" i="7" s="1"/>
  <c r="E25" i="7"/>
  <c r="J25" i="7" s="1"/>
  <c r="L25" i="7" s="1"/>
  <c r="E51" i="7"/>
  <c r="J51" i="7" s="1"/>
  <c r="L51" i="7" s="1"/>
  <c r="E16" i="7"/>
  <c r="J16" i="7" s="1"/>
  <c r="L16" i="7" s="1"/>
  <c r="E56" i="7"/>
  <c r="J56" i="7" s="1"/>
  <c r="L56" i="7" s="1"/>
  <c r="E33" i="7"/>
  <c r="J33" i="7" s="1"/>
  <c r="L33" i="7" s="1"/>
  <c r="E15" i="7"/>
  <c r="J15" i="7" s="1"/>
  <c r="L15" i="7" s="1"/>
  <c r="E26" i="7"/>
  <c r="J26" i="7" s="1"/>
  <c r="L26" i="7" s="1"/>
  <c r="E31" i="7"/>
  <c r="J31" i="7" s="1"/>
  <c r="L31" i="7" s="1"/>
  <c r="E28" i="7"/>
  <c r="J28" i="7" s="1"/>
  <c r="L28" i="7" s="1"/>
  <c r="E18" i="7"/>
  <c r="J18" i="7" s="1"/>
  <c r="L18" i="7" s="1"/>
  <c r="J55" i="7"/>
  <c r="L55" i="7" s="1"/>
  <c r="E55" i="7"/>
  <c r="E34" i="7"/>
  <c r="J34" i="7" s="1"/>
  <c r="L34" i="7" s="1"/>
  <c r="E13" i="7"/>
  <c r="J13" i="7" s="1"/>
  <c r="L13" i="7" s="1"/>
  <c r="E41" i="7"/>
  <c r="J41" i="7" s="1"/>
  <c r="L41" i="7" s="1"/>
  <c r="E24" i="7"/>
  <c r="J24" i="7" s="1"/>
  <c r="L24" i="7" s="1"/>
  <c r="E36" i="7"/>
  <c r="J36" i="7" s="1"/>
  <c r="L36" i="7" s="1"/>
  <c r="E37" i="7"/>
  <c r="J37" i="7" s="1"/>
  <c r="L37" i="7" s="1"/>
  <c r="E20" i="7"/>
  <c r="J20" i="7" s="1"/>
  <c r="L20" i="7" s="1"/>
  <c r="E40" i="7"/>
  <c r="J40" i="7" s="1"/>
  <c r="L40" i="7" s="1"/>
  <c r="E29" i="7"/>
  <c r="J29" i="7" s="1"/>
  <c r="L29" i="7" s="1"/>
  <c r="E47" i="7"/>
  <c r="J47" i="7" s="1"/>
  <c r="L47" i="7" s="1"/>
  <c r="E23" i="7"/>
  <c r="J23" i="7" s="1"/>
  <c r="L23" i="7" s="1"/>
  <c r="E57" i="7"/>
  <c r="J57" i="7" s="1"/>
  <c r="L57" i="7" s="1"/>
  <c r="E14" i="7"/>
  <c r="J14" i="7" s="1"/>
  <c r="L14" i="7" s="1"/>
  <c r="E43" i="7"/>
  <c r="J43" i="7" s="1"/>
  <c r="L43" i="7" s="1"/>
  <c r="E45" i="7"/>
  <c r="J45" i="7" s="1"/>
  <c r="L45" i="7" s="1"/>
  <c r="E12" i="7"/>
  <c r="J12" i="7" s="1"/>
  <c r="L12" i="7" s="1"/>
  <c r="E21" i="7"/>
  <c r="J21" i="7" s="1"/>
  <c r="L21" i="7" s="1"/>
  <c r="E52" i="7"/>
  <c r="J52" i="7" s="1"/>
  <c r="L52" i="7" s="1"/>
  <c r="E27" i="7"/>
  <c r="J27" i="7" s="1"/>
  <c r="L27" i="7" s="1"/>
  <c r="E22" i="7"/>
  <c r="J22" i="7" s="1"/>
  <c r="L22" i="7" s="1"/>
  <c r="E53" i="7"/>
  <c r="J53" i="7" s="1"/>
  <c r="L53" i="7" s="1"/>
  <c r="E46" i="7"/>
  <c r="J46" i="7" s="1"/>
  <c r="L46" i="7" s="1"/>
  <c r="E38" i="7"/>
  <c r="J38" i="7" s="1"/>
  <c r="L38" i="7" s="1"/>
  <c r="E35" i="7"/>
  <c r="J35" i="7" s="1"/>
  <c r="L35" i="7" s="1"/>
  <c r="E17" i="7"/>
  <c r="J17" i="7" s="1"/>
  <c r="L17" i="7" s="1"/>
  <c r="L58" i="7" l="1"/>
  <c r="E52" i="5"/>
  <c r="J52" i="5" s="1"/>
  <c r="L52" i="5" s="1"/>
  <c r="E53" i="5"/>
  <c r="J53" i="5" s="1"/>
  <c r="L53" i="5" s="1"/>
  <c r="E54" i="5"/>
  <c r="J54" i="5" s="1"/>
  <c r="L54" i="5" s="1"/>
  <c r="E55" i="5"/>
  <c r="J55" i="5" s="1"/>
  <c r="L55" i="5" s="1"/>
  <c r="E56" i="5"/>
  <c r="J56" i="5" s="1"/>
  <c r="L56" i="5" s="1"/>
  <c r="E57" i="5"/>
  <c r="J57" i="5" s="1"/>
  <c r="L57" i="5" s="1"/>
  <c r="E12" i="5" l="1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J13" i="5" l="1"/>
  <c r="L13" i="5" s="1"/>
  <c r="J47" i="5"/>
  <c r="L47" i="5" s="1"/>
  <c r="J35" i="5"/>
  <c r="L35" i="5" s="1"/>
  <c r="J36" i="5"/>
  <c r="L36" i="5" s="1"/>
  <c r="J40" i="5"/>
  <c r="L40" i="5" s="1"/>
  <c r="J14" i="5"/>
  <c r="L14" i="5" s="1"/>
  <c r="J20" i="5"/>
  <c r="L20" i="5" s="1"/>
  <c r="J21" i="5"/>
  <c r="L21" i="5" s="1"/>
  <c r="J25" i="5"/>
  <c r="L25" i="5" s="1"/>
  <c r="J38" i="5"/>
  <c r="L38" i="5" s="1"/>
  <c r="J44" i="5"/>
  <c r="L44" i="5" s="1"/>
  <c r="J41" i="5"/>
  <c r="L41" i="5" s="1"/>
  <c r="J23" i="5"/>
  <c r="L23" i="5" s="1"/>
  <c r="J15" i="5"/>
  <c r="L15" i="5" s="1"/>
  <c r="J45" i="5"/>
  <c r="L45" i="5" s="1"/>
  <c r="J18" i="5"/>
  <c r="L18" i="5" s="1"/>
  <c r="J32" i="5"/>
  <c r="L32" i="5" s="1"/>
  <c r="J27" i="5"/>
  <c r="L27" i="5" s="1"/>
  <c r="J43" i="5"/>
  <c r="L43" i="5" s="1"/>
  <c r="J31" i="5"/>
  <c r="L31" i="5" s="1"/>
  <c r="J49" i="5"/>
  <c r="L49" i="5" s="1"/>
  <c r="J30" i="5"/>
  <c r="L30" i="5" s="1"/>
  <c r="J17" i="5"/>
  <c r="L17" i="5" s="1"/>
  <c r="J29" i="5"/>
  <c r="L29" i="5" s="1"/>
  <c r="J37" i="5"/>
  <c r="L37" i="5" s="1"/>
  <c r="J24" i="5"/>
  <c r="L24" i="5" s="1"/>
  <c r="J33" i="5"/>
  <c r="L33" i="5" s="1"/>
  <c r="J16" i="5"/>
  <c r="L16" i="5" s="1"/>
  <c r="J26" i="5"/>
  <c r="L26" i="5" s="1"/>
  <c r="J51" i="5"/>
  <c r="L51" i="5" s="1"/>
  <c r="J42" i="5"/>
  <c r="L42" i="5" s="1"/>
  <c r="J39" i="5"/>
  <c r="L39" i="5" s="1"/>
  <c r="J19" i="5"/>
  <c r="L19" i="5" s="1"/>
  <c r="J12" i="5"/>
  <c r="L12" i="5" s="1"/>
  <c r="J22" i="5"/>
  <c r="L22" i="5" s="1"/>
  <c r="J28" i="5"/>
  <c r="L28" i="5" s="1"/>
  <c r="J46" i="5"/>
  <c r="L46" i="5" s="1"/>
  <c r="J48" i="5"/>
  <c r="L48" i="5" s="1"/>
  <c r="J50" i="5"/>
  <c r="L50" i="5" s="1"/>
  <c r="J34" i="5"/>
  <c r="L34" i="5" s="1"/>
  <c r="L58" i="5" l="1"/>
</calcChain>
</file>

<file path=xl/sharedStrings.xml><?xml version="1.0" encoding="utf-8"?>
<sst xmlns="http://schemas.openxmlformats.org/spreadsheetml/2006/main" count="133" uniqueCount="66">
  <si>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</si>
  <si>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</si>
  <si>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</si>
  <si>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</si>
  <si>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</si>
  <si>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</si>
  <si>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</si>
  <si>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</si>
  <si>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</si>
  <si>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</si>
  <si>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</si>
  <si>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</si>
  <si>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</si>
  <si>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</si>
  <si>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</si>
  <si>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</si>
  <si>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</si>
  <si>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</si>
  <si>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</si>
  <si>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</si>
  <si>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</si>
  <si>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</si>
  <si>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</si>
  <si>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</si>
  <si>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</si>
  <si>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</si>
  <si>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</si>
  <si>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</si>
  <si>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</si>
  <si>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</si>
  <si>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Pamplona/Iruña                                                        </t>
  </si>
  <si>
    <t xml:space="preserve">Logroño                                                               </t>
  </si>
  <si>
    <t>Municipio</t>
  </si>
  <si>
    <t>Capitales de Provincia</t>
  </si>
  <si>
    <t xml:space="preserve">Oviedo                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</si>
  <si>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</si>
  <si>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</si>
  <si>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 </t>
  </si>
  <si>
    <t>Total ingresos</t>
  </si>
  <si>
    <t>Autonomía Fiscal</t>
  </si>
  <si>
    <t>A-B-C-D-E</t>
  </si>
  <si>
    <t>Capítulo 1</t>
  </si>
  <si>
    <t>Capítulo 2</t>
  </si>
  <si>
    <t>Capítulo 3</t>
  </si>
  <si>
    <t>(A) Total capitulos 1 al 3</t>
  </si>
  <si>
    <t>(B) Precios publicos</t>
  </si>
  <si>
    <t>(C) Ventas</t>
  </si>
  <si>
    <t>(D) Reintegros</t>
  </si>
  <si>
    <t>(E) Otros ingresos</t>
  </si>
  <si>
    <t>Este indicador muestra el porcentaje de los Ingresos de naturaleza tributaria sobre el total de Ingresos.</t>
  </si>
  <si>
    <t>El importe de los ingresos de naturaleza tributaria se obtiene de los importes de los capítulos 1 a 3 del presupuesto de Ingresos, detraídos los importes correspondientes a los artículos 34 (precios publicos), 36 (ventas), 38 (reintegros) y 39 (otros ingresos).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</si>
  <si>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</si>
  <si>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</si>
  <si>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</si>
  <si>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</si>
  <si>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</si>
  <si>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</si>
  <si>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</si>
  <si>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</si>
  <si>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</si>
  <si>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</si>
  <si>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TOTAL CAPITALES</t>
  </si>
  <si>
    <t>Autonomía fiscal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</si>
  <si>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30-07-24). Las denominaciones y criterios de calculo de los indicadores están basados en el Documento "Indicadores de la cuenta general de las entidades locales".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</si>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</sst>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3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" fontId="7" fillId="0" borderId="1" xfId="3" applyNumberFormat="1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 applyFill="1" applyAlignment="1">
      <alignment horizontal="left"/>
    </xf>
    <xf numFmtId="3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1" xfId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164" fontId="9" fillId="2" borderId="2" xfId="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1" xfId="6" applyFont="1" applyFill="1" applyBorder="1" applyAlignment="1">
      <alignment horizontal="left"/>
    </xf>
    <xf numFmtId="164" fontId="15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5" fillId="0" borderId="0" xfId="0" applyFont="1"/>
  </cellXfs>
  <cellStyles count="7">
    <cellStyle name="Normal" xfId="0" builtinId="0"/>
    <cellStyle name="Normal_CENSOResumen(INTERNET) 2" xfId="3"/>
    <cellStyle name="Normal_Hoja1" xfId="1"/>
    <cellStyle name="Normal_icio" xfId="2"/>
    <cellStyle name="Normal_IngGast (2)" xfId="4"/>
    <cellStyle name="Normal_todo" xfId="6"/>
    <cellStyle name="Porcentaje" xfId="5" builtinId="5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993992</xdr:colOff>
      <xdr:row>1</xdr:row>
      <xdr:rowOff>310515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93992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workbookViewId="0">
      <selection activeCell="Q15" sqref="Q15"/>
    </sheetView>
  </sheetViews>
  <sheetFormatPr baseColWidth="10" defaultRowHeight="18"/>
  <cols>
    <col min="1" max="1" width="37" style="36" customWidth="1"/>
    <col min="2" max="2" width="10" style="36" hidden="1" customWidth="1"/>
    <col min="3" max="3" width="9.44140625" style="36" hidden="1" customWidth="1"/>
    <col min="4" max="4" width="10" style="36" hidden="1" customWidth="1"/>
    <col min="5" max="6" width="13.6640625" style="36" hidden="1" customWidth="1"/>
    <col min="7" max="7" width="15.33203125" style="36" hidden="1" customWidth="1"/>
    <col min="8" max="9" width="13.6640625" style="36" hidden="1" customWidth="1"/>
    <col min="10" max="10" width="15.33203125" style="36" hidden="1" customWidth="1"/>
    <col min="11" max="11" width="16.109375" style="36" hidden="1" customWidth="1"/>
    <col min="12" max="12" width="15.44140625" style="36" customWidth="1"/>
    <col min="13" max="16384" width="11.5546875" style="36"/>
  </cols>
  <sheetData>
    <row r="1" spans="1:16" s="23" customFormat="1" ht="16.8">
      <c r="E1" s="24"/>
      <c r="F1" s="24"/>
      <c r="G1" s="24"/>
      <c r="H1" s="25"/>
      <c r="I1" s="25"/>
      <c r="J1" s="25"/>
      <c r="K1" s="25"/>
      <c r="L1" s="25"/>
    </row>
    <row r="2" spans="1:16" s="23" customFormat="1" ht="27.75" customHeight="1">
      <c r="A2" s="4"/>
      <c r="B2" s="4"/>
      <c r="C2" s="4"/>
      <c r="D2" s="4"/>
      <c r="E2" s="5"/>
      <c r="F2" s="5"/>
      <c r="G2" s="5"/>
      <c r="H2" s="4"/>
      <c r="I2" s="4"/>
      <c r="J2" s="4"/>
      <c r="K2" s="4"/>
      <c r="L2" s="4"/>
    </row>
    <row r="3" spans="1:16" s="23" customFormat="1" ht="26.25" customHeight="1">
      <c r="A3" s="41" t="s">
        <v>62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6" s="23" customFormat="1" ht="21.6">
      <c r="A4" s="42" t="s">
        <v>33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23" t="s">
        <v>37</v>
      </c>
    </row>
    <row r="5" spans="1:16" s="23" customFormat="1" ht="16.8">
      <c r="A5" s="23" t="s">
        <v>37</v>
      </c>
      <c r="E5" s="26"/>
      <c r="F5" s="26"/>
      <c r="G5" s="26"/>
      <c r="H5" s="27"/>
      <c r="I5" s="27"/>
      <c r="J5" s="27"/>
      <c r="K5" s="27"/>
      <c r="L5" s="27"/>
    </row>
    <row r="6" spans="1:16" s="23" customFormat="1" ht="16.8">
      <c r="A6" s="28" t="s">
        <v>49</v>
      </c>
      <c r="B6" s="28"/>
      <c r="C6" s="28"/>
      <c r="D6" s="28"/>
      <c r="E6" s="29"/>
      <c r="F6" s="29"/>
      <c r="G6" s="29"/>
      <c r="H6" s="30"/>
      <c r="I6" s="30"/>
      <c r="J6" s="30"/>
      <c r="K6" s="30"/>
      <c r="L6" s="30"/>
      <c r="M6" s="31"/>
      <c r="N6" s="31"/>
    </row>
    <row r="7" spans="1:16" s="23" customFormat="1" ht="38.25" customHeight="1">
      <c r="A7" s="43" t="s">
        <v>50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8"/>
      <c r="P7" s="8"/>
    </row>
    <row r="8" spans="1:16" s="23" customFormat="1" ht="9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9"/>
      <c r="P8" s="9"/>
    </row>
    <row r="9" spans="1:16" s="32" customFormat="1" ht="43.5" customHeight="1">
      <c r="A9" s="40" t="s">
        <v>63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6" s="32" customFormat="1" ht="1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6" s="23" customFormat="1" ht="48" customHeight="1">
      <c r="A11" s="12" t="s">
        <v>32</v>
      </c>
      <c r="B11" s="13" t="s">
        <v>41</v>
      </c>
      <c r="C11" s="13" t="s">
        <v>42</v>
      </c>
      <c r="D11" s="13" t="s">
        <v>43</v>
      </c>
      <c r="E11" s="13" t="s">
        <v>44</v>
      </c>
      <c r="F11" s="13" t="s">
        <v>45</v>
      </c>
      <c r="G11" s="13" t="s">
        <v>46</v>
      </c>
      <c r="H11" s="13" t="s">
        <v>47</v>
      </c>
      <c r="I11" s="13" t="s">
        <v>48</v>
      </c>
      <c r="J11" s="14" t="s">
        <v>40</v>
      </c>
      <c r="K11" s="13" t="s">
        <v>38</v>
      </c>
      <c r="L11" s="15" t="s">
        <v>39</v>
      </c>
    </row>
    <row r="12" spans="1:16" ht="16.8" customHeight="1">
      <c r="A12" s="16" t="s">
        <v>20</v>
      </c>
      <c r="B12" s="33">
        <v>73014872.099999994</v>
      </c>
      <c r="C12" s="33">
        <v>7499841.5700000003</v>
      </c>
      <c r="D12" s="33">
        <v>33140736.149999999</v>
      </c>
      <c r="E12" s="33">
        <f t="shared" ref="E12:E57" si="0">SUM(B12:D12)</f>
        <v>113655449.81999999</v>
      </c>
      <c r="F12" s="34">
        <v>942462</v>
      </c>
      <c r="G12" s="34">
        <v>4603.5</v>
      </c>
      <c r="H12" s="34">
        <v>34028.239999999998</v>
      </c>
      <c r="I12" s="34">
        <v>7534220.71</v>
      </c>
      <c r="J12" s="34">
        <f t="shared" ref="J12:J57" si="1">E12-F12-G12-H12-I12</f>
        <v>105140135.37</v>
      </c>
      <c r="K12" s="33">
        <v>179289799.74999997</v>
      </c>
      <c r="L12" s="35">
        <f t="shared" ref="L12:L57" si="2">J12/K12</f>
        <v>0.5864256389187027</v>
      </c>
    </row>
    <row r="13" spans="1:16" ht="16.8" customHeight="1">
      <c r="A13" s="16" t="s">
        <v>51</v>
      </c>
      <c r="B13" s="33">
        <v>127966397.56999999</v>
      </c>
      <c r="C13" s="33">
        <v>18269960.93</v>
      </c>
      <c r="D13" s="33">
        <v>47372473.75</v>
      </c>
      <c r="E13" s="33">
        <f t="shared" si="0"/>
        <v>193608832.25</v>
      </c>
      <c r="F13" s="34">
        <v>1264036.24</v>
      </c>
      <c r="G13" s="34">
        <v>0</v>
      </c>
      <c r="H13" s="34">
        <v>1242515.99</v>
      </c>
      <c r="I13" s="34">
        <v>16024039.6</v>
      </c>
      <c r="J13" s="34">
        <f t="shared" si="1"/>
        <v>175078240.41999999</v>
      </c>
      <c r="K13" s="33">
        <v>351868676.78999996</v>
      </c>
      <c r="L13" s="35">
        <f t="shared" si="2"/>
        <v>0.49756699578146613</v>
      </c>
    </row>
    <row r="14" spans="1:16" ht="16.8" customHeight="1">
      <c r="A14" s="16" t="s">
        <v>53</v>
      </c>
      <c r="B14" s="33">
        <v>26432016.039999999</v>
      </c>
      <c r="C14" s="33">
        <v>2134750.0499999998</v>
      </c>
      <c r="D14" s="33">
        <v>10029432.77</v>
      </c>
      <c r="E14" s="33">
        <f t="shared" si="0"/>
        <v>38596198.859999999</v>
      </c>
      <c r="F14" s="34">
        <v>885561.65</v>
      </c>
      <c r="G14" s="34">
        <v>0</v>
      </c>
      <c r="H14" s="34">
        <v>19386.189999999999</v>
      </c>
      <c r="I14" s="34">
        <v>1998367.83</v>
      </c>
      <c r="J14" s="34">
        <f t="shared" si="1"/>
        <v>35692883.190000005</v>
      </c>
      <c r="K14" s="33">
        <v>73014098.479999989</v>
      </c>
      <c r="L14" s="35">
        <f t="shared" si="2"/>
        <v>0.48884919396460114</v>
      </c>
    </row>
    <row r="15" spans="1:16" ht="16.8" customHeight="1">
      <c r="A15" s="16" t="s">
        <v>57</v>
      </c>
      <c r="B15" s="33">
        <v>64043907.82</v>
      </c>
      <c r="C15" s="33">
        <v>12996416.92</v>
      </c>
      <c r="D15" s="33">
        <v>15641281.810000001</v>
      </c>
      <c r="E15" s="33">
        <f t="shared" si="0"/>
        <v>92681606.549999997</v>
      </c>
      <c r="F15" s="34">
        <v>1220623.18</v>
      </c>
      <c r="G15" s="34">
        <v>0</v>
      </c>
      <c r="H15" s="34">
        <v>71811.820000000007</v>
      </c>
      <c r="I15" s="34">
        <v>9426139.1500000004</v>
      </c>
      <c r="J15" s="34">
        <f t="shared" si="1"/>
        <v>81963032.399999991</v>
      </c>
      <c r="K15" s="33">
        <v>177782313.78</v>
      </c>
      <c r="L15" s="35">
        <f t="shared" si="2"/>
        <v>0.46103029405628421</v>
      </c>
    </row>
    <row r="16" spans="1:16" ht="16.8" customHeight="1">
      <c r="A16" s="16" t="s">
        <v>24</v>
      </c>
      <c r="B16" s="33">
        <v>1089097936.4100001</v>
      </c>
      <c r="C16" s="33">
        <v>165513532.18000001</v>
      </c>
      <c r="D16" s="33">
        <v>440374795.56</v>
      </c>
      <c r="E16" s="33">
        <f t="shared" si="0"/>
        <v>1694986264.1500001</v>
      </c>
      <c r="F16" s="34">
        <v>61282793</v>
      </c>
      <c r="G16" s="34">
        <v>12365071.050000001</v>
      </c>
      <c r="H16" s="34">
        <v>6608687.3099999996</v>
      </c>
      <c r="I16" s="34">
        <v>130533673</v>
      </c>
      <c r="J16" s="34">
        <f t="shared" si="1"/>
        <v>1484196039.7900002</v>
      </c>
      <c r="K16" s="33">
        <v>3650349215.8299994</v>
      </c>
      <c r="L16" s="35">
        <f t="shared" si="2"/>
        <v>0.40659015125283859</v>
      </c>
    </row>
    <row r="17" spans="1:12" ht="16.8" customHeight="1">
      <c r="A17" s="16" t="s">
        <v>11</v>
      </c>
      <c r="B17" s="33">
        <v>83028440.280000001</v>
      </c>
      <c r="C17" s="33">
        <v>9481475.9900000002</v>
      </c>
      <c r="D17" s="33">
        <v>46073404.689999998</v>
      </c>
      <c r="E17" s="33">
        <f t="shared" si="0"/>
        <v>138583320.95999998</v>
      </c>
      <c r="F17" s="34">
        <v>7708329.46</v>
      </c>
      <c r="G17" s="34">
        <v>40705.47</v>
      </c>
      <c r="H17" s="34">
        <v>667577.26</v>
      </c>
      <c r="I17" s="34">
        <v>6820432.9900000002</v>
      </c>
      <c r="J17" s="34">
        <f t="shared" si="1"/>
        <v>123346275.77999999</v>
      </c>
      <c r="K17" s="33">
        <v>219196783.89999998</v>
      </c>
      <c r="L17" s="35">
        <f t="shared" si="2"/>
        <v>0.56271936834744773</v>
      </c>
    </row>
    <row r="18" spans="1:12" ht="16.8" customHeight="1">
      <c r="A18" s="16" t="s">
        <v>26</v>
      </c>
      <c r="B18" s="33">
        <v>36159054.359999999</v>
      </c>
      <c r="C18" s="33">
        <v>5454013.0199999996</v>
      </c>
      <c r="D18" s="33">
        <v>12250351.09</v>
      </c>
      <c r="E18" s="33">
        <f t="shared" si="0"/>
        <v>53863418.469999999</v>
      </c>
      <c r="F18" s="34">
        <v>132916.38</v>
      </c>
      <c r="G18" s="34">
        <v>0</v>
      </c>
      <c r="H18" s="34">
        <v>524418.14</v>
      </c>
      <c r="I18" s="34">
        <v>2640480.64</v>
      </c>
      <c r="J18" s="34">
        <f t="shared" si="1"/>
        <v>50565603.309999995</v>
      </c>
      <c r="K18" s="33">
        <v>91428629.780000001</v>
      </c>
      <c r="L18" s="35">
        <f t="shared" si="2"/>
        <v>0.55306093322926742</v>
      </c>
    </row>
    <row r="19" spans="1:12" ht="16.8" customHeight="1">
      <c r="A19" s="16" t="s">
        <v>35</v>
      </c>
      <c r="B19" s="33">
        <v>57787632.039999999</v>
      </c>
      <c r="C19" s="33">
        <v>4183286.75</v>
      </c>
      <c r="D19" s="33">
        <v>21938254.66</v>
      </c>
      <c r="E19" s="33">
        <f t="shared" si="0"/>
        <v>83909173.450000003</v>
      </c>
      <c r="F19" s="34">
        <v>1364546.85</v>
      </c>
      <c r="G19" s="34">
        <v>546977.87</v>
      </c>
      <c r="H19" s="34">
        <v>753329.86</v>
      </c>
      <c r="I19" s="34">
        <v>3760954.79</v>
      </c>
      <c r="J19" s="34">
        <f t="shared" si="1"/>
        <v>77483364.079999998</v>
      </c>
      <c r="K19" s="33">
        <v>180902704.59000003</v>
      </c>
      <c r="L19" s="35">
        <f t="shared" si="2"/>
        <v>0.4283151225163227</v>
      </c>
    </row>
    <row r="20" spans="1:12" ht="16.8" customHeight="1">
      <c r="A20" s="16" t="s">
        <v>58</v>
      </c>
      <c r="B20" s="33">
        <v>98809701.090000004</v>
      </c>
      <c r="C20" s="33">
        <v>6302222.21</v>
      </c>
      <c r="D20" s="33">
        <v>28643411.890000001</v>
      </c>
      <c r="E20" s="33">
        <f t="shared" si="0"/>
        <v>133755335.19</v>
      </c>
      <c r="F20" s="34">
        <v>533750.81999999995</v>
      </c>
      <c r="G20" s="34">
        <v>61606.86</v>
      </c>
      <c r="H20" s="34">
        <v>250118.85</v>
      </c>
      <c r="I20" s="34">
        <v>6050174.8300000001</v>
      </c>
      <c r="J20" s="34">
        <f t="shared" si="1"/>
        <v>126859683.83000001</v>
      </c>
      <c r="K20" s="33">
        <v>220974255.88</v>
      </c>
      <c r="L20" s="35">
        <f t="shared" si="2"/>
        <v>0.57409259429248227</v>
      </c>
    </row>
    <row r="21" spans="1:12" ht="16.8" customHeight="1">
      <c r="A21" s="16" t="s">
        <v>18</v>
      </c>
      <c r="B21" s="33">
        <v>38504064.299999997</v>
      </c>
      <c r="C21" s="33">
        <v>3541190.46</v>
      </c>
      <c r="D21" s="33">
        <v>18099959.039999999</v>
      </c>
      <c r="E21" s="33">
        <f t="shared" si="0"/>
        <v>60145213.799999997</v>
      </c>
      <c r="F21" s="34">
        <v>29357.5</v>
      </c>
      <c r="G21" s="34">
        <v>0</v>
      </c>
      <c r="H21" s="34">
        <v>89945</v>
      </c>
      <c r="I21" s="34">
        <v>4002348.13</v>
      </c>
      <c r="J21" s="34">
        <f t="shared" si="1"/>
        <v>56023563.169999994</v>
      </c>
      <c r="K21" s="33">
        <v>88969731.510000005</v>
      </c>
      <c r="L21" s="35">
        <f t="shared" si="2"/>
        <v>0.62969239334731575</v>
      </c>
    </row>
    <row r="22" spans="1:12" ht="16.8" customHeight="1">
      <c r="A22" s="16" t="s">
        <v>3</v>
      </c>
      <c r="B22" s="33">
        <v>123845943.11</v>
      </c>
      <c r="C22" s="33">
        <v>17093829.579999998</v>
      </c>
      <c r="D22" s="33">
        <v>34448444.479999997</v>
      </c>
      <c r="E22" s="33">
        <f t="shared" si="0"/>
        <v>175388217.16999999</v>
      </c>
      <c r="F22" s="34">
        <v>2983731.61</v>
      </c>
      <c r="G22" s="34">
        <v>1975.97</v>
      </c>
      <c r="H22" s="34">
        <v>1609333.43</v>
      </c>
      <c r="I22" s="34">
        <v>7475801.8600000003</v>
      </c>
      <c r="J22" s="34">
        <f t="shared" si="1"/>
        <v>163317374.29999995</v>
      </c>
      <c r="K22" s="33">
        <v>349039485.80999994</v>
      </c>
      <c r="L22" s="35">
        <f t="shared" si="2"/>
        <v>0.46790515382807424</v>
      </c>
    </row>
    <row r="23" spans="1:12" ht="16.8" customHeight="1">
      <c r="A23" s="16" t="s">
        <v>27</v>
      </c>
      <c r="B23" s="33">
        <v>101208754.67</v>
      </c>
      <c r="C23" s="33">
        <v>13153091.380000001</v>
      </c>
      <c r="D23" s="33">
        <v>60013628.700000003</v>
      </c>
      <c r="E23" s="33">
        <f t="shared" si="0"/>
        <v>174375474.75</v>
      </c>
      <c r="F23" s="34">
        <v>1129743.99</v>
      </c>
      <c r="G23" s="34">
        <v>3080854.75</v>
      </c>
      <c r="H23" s="34">
        <v>2509824.81</v>
      </c>
      <c r="I23" s="34">
        <v>17948098.649999999</v>
      </c>
      <c r="J23" s="34">
        <f t="shared" si="1"/>
        <v>149706952.54999998</v>
      </c>
      <c r="K23" s="33">
        <v>319096650.44000012</v>
      </c>
      <c r="L23" s="35">
        <f t="shared" si="2"/>
        <v>0.46915864627087162</v>
      </c>
    </row>
    <row r="24" spans="1:12" ht="16.8" customHeight="1">
      <c r="A24" s="16" t="s">
        <v>19</v>
      </c>
      <c r="B24" s="33">
        <v>21958278.539999999</v>
      </c>
      <c r="C24" s="33">
        <v>2876917.52</v>
      </c>
      <c r="D24" s="33">
        <v>14758958</v>
      </c>
      <c r="E24" s="33">
        <f t="shared" si="0"/>
        <v>39594154.060000002</v>
      </c>
      <c r="F24" s="34">
        <v>902736.19</v>
      </c>
      <c r="G24" s="34">
        <v>1731.18</v>
      </c>
      <c r="H24" s="34">
        <v>87939.19</v>
      </c>
      <c r="I24" s="34">
        <v>1388775.87</v>
      </c>
      <c r="J24" s="34">
        <f t="shared" si="1"/>
        <v>37212971.63000001</v>
      </c>
      <c r="K24" s="33">
        <v>60123111.639999993</v>
      </c>
      <c r="L24" s="35">
        <f t="shared" si="2"/>
        <v>0.61894620246571153</v>
      </c>
    </row>
    <row r="25" spans="1:12" ht="16.8" customHeight="1">
      <c r="A25" s="16" t="s">
        <v>59</v>
      </c>
      <c r="B25" s="33">
        <v>83808606.120000005</v>
      </c>
      <c r="C25" s="33">
        <v>5893307.9100000001</v>
      </c>
      <c r="D25" s="33">
        <v>78471545.560000002</v>
      </c>
      <c r="E25" s="33">
        <f t="shared" si="0"/>
        <v>168173459.59</v>
      </c>
      <c r="F25" s="34">
        <v>10828704.140000001</v>
      </c>
      <c r="G25" s="34">
        <v>0</v>
      </c>
      <c r="H25" s="34">
        <v>1158223.3899999999</v>
      </c>
      <c r="I25" s="34">
        <v>5730561.2800000003</v>
      </c>
      <c r="J25" s="34">
        <f t="shared" si="1"/>
        <v>150455970.78</v>
      </c>
      <c r="K25" s="33">
        <v>452378060.71999997</v>
      </c>
      <c r="L25" s="35">
        <f t="shared" si="2"/>
        <v>0.33258900871659408</v>
      </c>
    </row>
    <row r="26" spans="1:12" ht="16.8" customHeight="1">
      <c r="A26" s="16" t="s">
        <v>54</v>
      </c>
      <c r="B26" s="33">
        <v>58580266.990000002</v>
      </c>
      <c r="C26" s="33">
        <v>7727804.3200000003</v>
      </c>
      <c r="D26" s="33">
        <v>31508136.629999999</v>
      </c>
      <c r="E26" s="33">
        <f t="shared" si="0"/>
        <v>97816207.939999998</v>
      </c>
      <c r="F26" s="34">
        <v>2297361.9</v>
      </c>
      <c r="G26" s="34">
        <v>51199.7</v>
      </c>
      <c r="H26" s="34">
        <v>1482678.45</v>
      </c>
      <c r="I26" s="34">
        <v>4650210.37</v>
      </c>
      <c r="J26" s="34">
        <f t="shared" si="1"/>
        <v>89334757.519999981</v>
      </c>
      <c r="K26" s="33">
        <v>160190093.38999999</v>
      </c>
      <c r="L26" s="35">
        <f t="shared" si="2"/>
        <v>0.55767966438789018</v>
      </c>
    </row>
    <row r="27" spans="1:12" ht="16.8" customHeight="1">
      <c r="A27" s="16" t="s">
        <v>0</v>
      </c>
      <c r="B27" s="33">
        <v>111781895.72</v>
      </c>
      <c r="C27" s="33">
        <v>11457236.029999999</v>
      </c>
      <c r="D27" s="33">
        <v>63517463.240000002</v>
      </c>
      <c r="E27" s="33">
        <f t="shared" si="0"/>
        <v>186756594.99000001</v>
      </c>
      <c r="F27" s="34">
        <v>2299638.94</v>
      </c>
      <c r="G27" s="34">
        <v>1398344.27</v>
      </c>
      <c r="H27" s="34">
        <v>-1173345.83</v>
      </c>
      <c r="I27" s="34">
        <v>18009699.140000001</v>
      </c>
      <c r="J27" s="34">
        <f t="shared" si="1"/>
        <v>166222258.47000003</v>
      </c>
      <c r="K27" s="33">
        <v>363385791.02999997</v>
      </c>
      <c r="L27" s="35">
        <f t="shared" si="2"/>
        <v>0.45742641174507909</v>
      </c>
    </row>
    <row r="28" spans="1:12" ht="16.8" customHeight="1">
      <c r="A28" s="16" t="s">
        <v>22</v>
      </c>
      <c r="B28" s="33">
        <v>37248051.960000001</v>
      </c>
      <c r="C28" s="33">
        <v>5947328.7199999997</v>
      </c>
      <c r="D28" s="33">
        <v>14227864.4</v>
      </c>
      <c r="E28" s="33">
        <f t="shared" si="0"/>
        <v>57423245.079999998</v>
      </c>
      <c r="F28" s="34">
        <v>1685972.95</v>
      </c>
      <c r="G28" s="34">
        <v>7945.23</v>
      </c>
      <c r="H28" s="34">
        <v>40269.599999999999</v>
      </c>
      <c r="I28" s="34">
        <v>2804208.41</v>
      </c>
      <c r="J28" s="34">
        <f t="shared" si="1"/>
        <v>52884848.890000001</v>
      </c>
      <c r="K28" s="33">
        <v>95856875.180000007</v>
      </c>
      <c r="L28" s="35">
        <f t="shared" si="2"/>
        <v>0.55170637255484123</v>
      </c>
    </row>
    <row r="29" spans="1:12" ht="16.8" customHeight="1">
      <c r="A29" s="16" t="s">
        <v>1</v>
      </c>
      <c r="B29" s="33">
        <v>56024324.18</v>
      </c>
      <c r="C29" s="33">
        <v>11944054.130000001</v>
      </c>
      <c r="D29" s="33">
        <v>19494383.539999999</v>
      </c>
      <c r="E29" s="33">
        <f t="shared" si="0"/>
        <v>87462761.849999994</v>
      </c>
      <c r="F29" s="34">
        <v>629729.34</v>
      </c>
      <c r="G29" s="34">
        <v>36970</v>
      </c>
      <c r="H29" s="34">
        <v>3822.94</v>
      </c>
      <c r="I29" s="34">
        <v>6448605.2199999997</v>
      </c>
      <c r="J29" s="34">
        <f t="shared" si="1"/>
        <v>80343634.349999994</v>
      </c>
      <c r="K29" s="33">
        <v>165299170.72999996</v>
      </c>
      <c r="L29" s="35">
        <f t="shared" si="2"/>
        <v>0.48604983313094458</v>
      </c>
    </row>
    <row r="30" spans="1:12" ht="16.8" customHeight="1">
      <c r="A30" s="16" t="s">
        <v>7</v>
      </c>
      <c r="B30" s="33">
        <v>22989072.129999999</v>
      </c>
      <c r="C30" s="33">
        <v>2372810.79</v>
      </c>
      <c r="D30" s="33">
        <v>11499473.51</v>
      </c>
      <c r="E30" s="33">
        <f t="shared" si="0"/>
        <v>36861356.43</v>
      </c>
      <c r="F30" s="34">
        <v>845721.44</v>
      </c>
      <c r="G30" s="34">
        <v>10990.19</v>
      </c>
      <c r="H30" s="34">
        <v>31960.69</v>
      </c>
      <c r="I30" s="34">
        <v>1364683.54</v>
      </c>
      <c r="J30" s="34">
        <f t="shared" si="1"/>
        <v>34608000.570000008</v>
      </c>
      <c r="K30" s="33">
        <v>60139052.230000004</v>
      </c>
      <c r="L30" s="35">
        <f t="shared" si="2"/>
        <v>0.57546634485762671</v>
      </c>
    </row>
    <row r="31" spans="1:12" ht="16.8" customHeight="1">
      <c r="A31" s="16" t="s">
        <v>2</v>
      </c>
      <c r="B31" s="33">
        <v>45258623.5</v>
      </c>
      <c r="C31" s="33">
        <v>4979420.7</v>
      </c>
      <c r="D31" s="33">
        <v>18501629.559999999</v>
      </c>
      <c r="E31" s="33">
        <f t="shared" si="0"/>
        <v>68739673.760000005</v>
      </c>
      <c r="F31" s="34">
        <v>674880.14</v>
      </c>
      <c r="G31" s="34">
        <v>0</v>
      </c>
      <c r="H31" s="34">
        <v>1978241.31</v>
      </c>
      <c r="I31" s="34">
        <v>3074476.03</v>
      </c>
      <c r="J31" s="34">
        <f t="shared" si="1"/>
        <v>63012076.280000001</v>
      </c>
      <c r="K31" s="33">
        <v>128810781.83000001</v>
      </c>
      <c r="L31" s="35">
        <f t="shared" si="2"/>
        <v>0.48918324525940032</v>
      </c>
    </row>
    <row r="32" spans="1:12" ht="16.8" customHeight="1">
      <c r="A32" s="16" t="s">
        <v>12</v>
      </c>
      <c r="B32" s="33">
        <v>65710651.649999999</v>
      </c>
      <c r="C32" s="33">
        <v>6227144.7599999998</v>
      </c>
      <c r="D32" s="33">
        <v>21073034.489999998</v>
      </c>
      <c r="E32" s="33">
        <f t="shared" si="0"/>
        <v>93010830.899999991</v>
      </c>
      <c r="F32" s="34">
        <v>3065222.31</v>
      </c>
      <c r="G32" s="34">
        <v>842907.96</v>
      </c>
      <c r="H32" s="34">
        <v>94050.26</v>
      </c>
      <c r="I32" s="34">
        <v>5264231.6500000004</v>
      </c>
      <c r="J32" s="34">
        <f t="shared" si="1"/>
        <v>83744418.719999984</v>
      </c>
      <c r="K32" s="33">
        <v>169844904.34999996</v>
      </c>
      <c r="L32" s="35">
        <f t="shared" si="2"/>
        <v>0.49306406359667748</v>
      </c>
    </row>
    <row r="33" spans="1:12" ht="16.8" customHeight="1">
      <c r="A33" s="16" t="s">
        <v>25</v>
      </c>
      <c r="B33" s="33">
        <v>79742347.540000007</v>
      </c>
      <c r="C33" s="33">
        <v>7129973.1299999999</v>
      </c>
      <c r="D33" s="33">
        <v>34487558.240000002</v>
      </c>
      <c r="E33" s="33">
        <f t="shared" si="0"/>
        <v>121359878.91</v>
      </c>
      <c r="F33" s="34">
        <v>2318753.73</v>
      </c>
      <c r="G33" s="34">
        <v>155861.32</v>
      </c>
      <c r="H33" s="34">
        <v>55578.26</v>
      </c>
      <c r="I33" s="34">
        <v>9426902.3900000006</v>
      </c>
      <c r="J33" s="34">
        <f t="shared" si="1"/>
        <v>109402783.20999999</v>
      </c>
      <c r="K33" s="33">
        <v>196842143.06999999</v>
      </c>
      <c r="L33" s="35">
        <f t="shared" si="2"/>
        <v>0.55578943362293476</v>
      </c>
    </row>
    <row r="34" spans="1:12" ht="16.8" customHeight="1">
      <c r="A34" s="16" t="s">
        <v>31</v>
      </c>
      <c r="B34" s="33">
        <v>55923199.890000001</v>
      </c>
      <c r="C34" s="33">
        <v>7705577.54</v>
      </c>
      <c r="D34" s="33">
        <v>36376871.189999998</v>
      </c>
      <c r="E34" s="33">
        <f t="shared" si="0"/>
        <v>100005648.62</v>
      </c>
      <c r="F34" s="34">
        <v>909562.58</v>
      </c>
      <c r="G34" s="34">
        <v>244827.62</v>
      </c>
      <c r="H34" s="34">
        <v>6344365.0499999998</v>
      </c>
      <c r="I34" s="34">
        <v>6459078.8200000003</v>
      </c>
      <c r="J34" s="34">
        <f t="shared" si="1"/>
        <v>86047814.550000012</v>
      </c>
      <c r="K34" s="33">
        <v>179639783.60000002</v>
      </c>
      <c r="L34" s="35">
        <f t="shared" si="2"/>
        <v>0.47900199402155147</v>
      </c>
    </row>
    <row r="35" spans="1:12" ht="16.8" customHeight="1">
      <c r="A35" s="16" t="s">
        <v>28</v>
      </c>
      <c r="B35" s="33">
        <v>38275680.890000001</v>
      </c>
      <c r="C35" s="33">
        <v>4817366.63</v>
      </c>
      <c r="D35" s="33">
        <v>23232250.52</v>
      </c>
      <c r="E35" s="33">
        <f t="shared" si="0"/>
        <v>66325298.040000007</v>
      </c>
      <c r="F35" s="34">
        <v>1000889.11</v>
      </c>
      <c r="G35" s="34">
        <v>9153.06</v>
      </c>
      <c r="H35" s="34">
        <v>566512.69999999995</v>
      </c>
      <c r="I35" s="34">
        <v>2644979.33</v>
      </c>
      <c r="J35" s="34">
        <f t="shared" si="1"/>
        <v>62103763.840000004</v>
      </c>
      <c r="K35" s="33">
        <v>99723230.689999998</v>
      </c>
      <c r="L35" s="35">
        <f t="shared" si="2"/>
        <v>0.62276125041572306</v>
      </c>
    </row>
    <row r="36" spans="1:12" ht="16.8" customHeight="1">
      <c r="A36" s="16" t="s">
        <v>29</v>
      </c>
      <c r="B36" s="33">
        <v>2361045701.2800002</v>
      </c>
      <c r="C36" s="33">
        <v>236478669.34</v>
      </c>
      <c r="D36" s="33">
        <v>788976174.61000001</v>
      </c>
      <c r="E36" s="33">
        <f t="shared" si="0"/>
        <v>3386500545.2300005</v>
      </c>
      <c r="F36" s="34">
        <v>42263348.390000001</v>
      </c>
      <c r="G36" s="34">
        <v>206120.72</v>
      </c>
      <c r="H36" s="34">
        <v>56293154.159999996</v>
      </c>
      <c r="I36" s="34">
        <v>362536478.49000001</v>
      </c>
      <c r="J36" s="34">
        <f t="shared" si="1"/>
        <v>2925201443.4700012</v>
      </c>
      <c r="K36" s="33">
        <v>5753905636.5</v>
      </c>
      <c r="L36" s="35">
        <f t="shared" si="2"/>
        <v>0.50838536956774805</v>
      </c>
    </row>
    <row r="37" spans="1:12" ht="16.8" customHeight="1">
      <c r="A37" s="16" t="s">
        <v>4</v>
      </c>
      <c r="B37" s="33">
        <v>240625461.75</v>
      </c>
      <c r="C37" s="33">
        <v>26510413.649999999</v>
      </c>
      <c r="D37" s="33">
        <v>72988044.310000002</v>
      </c>
      <c r="E37" s="33">
        <f t="shared" si="0"/>
        <v>340123919.71000004</v>
      </c>
      <c r="F37" s="34">
        <v>7091627.8700000001</v>
      </c>
      <c r="G37" s="34">
        <v>58526.23</v>
      </c>
      <c r="H37" s="34">
        <v>719793.47</v>
      </c>
      <c r="I37" s="34">
        <v>34151801.140000001</v>
      </c>
      <c r="J37" s="34">
        <f t="shared" si="1"/>
        <v>298102171</v>
      </c>
      <c r="K37" s="33">
        <v>778546758.47000003</v>
      </c>
      <c r="L37" s="35">
        <f t="shared" si="2"/>
        <v>0.38289565495825884</v>
      </c>
    </row>
    <row r="38" spans="1:12" ht="16.8" customHeight="1">
      <c r="A38" s="16" t="s">
        <v>55</v>
      </c>
      <c r="B38" s="33">
        <v>201846632.00999999</v>
      </c>
      <c r="C38" s="33">
        <v>21551063.210000001</v>
      </c>
      <c r="D38" s="33">
        <v>52470028.369999997</v>
      </c>
      <c r="E38" s="33">
        <f t="shared" si="0"/>
        <v>275867723.58999997</v>
      </c>
      <c r="F38" s="34">
        <v>3018859.16</v>
      </c>
      <c r="G38" s="34">
        <v>0</v>
      </c>
      <c r="H38" s="34">
        <v>110408.51</v>
      </c>
      <c r="I38" s="34">
        <v>1191865.6299999999</v>
      </c>
      <c r="J38" s="34">
        <f t="shared" si="1"/>
        <v>271546590.28999996</v>
      </c>
      <c r="K38" s="33">
        <v>464979463.45999998</v>
      </c>
      <c r="L38" s="35">
        <f t="shared" si="2"/>
        <v>0.58399695390710482</v>
      </c>
    </row>
    <row r="39" spans="1:12" ht="16.8" customHeight="1">
      <c r="A39" s="16" t="s">
        <v>56</v>
      </c>
      <c r="B39" s="33">
        <v>40125515.939999998</v>
      </c>
      <c r="C39" s="33">
        <v>3688514.64</v>
      </c>
      <c r="D39" s="33">
        <v>25755221.460000001</v>
      </c>
      <c r="E39" s="33">
        <f t="shared" si="0"/>
        <v>69569252.039999992</v>
      </c>
      <c r="F39" s="34">
        <v>3237276.74</v>
      </c>
      <c r="G39" s="34">
        <v>274159.82</v>
      </c>
      <c r="H39" s="34">
        <v>16675.25</v>
      </c>
      <c r="I39" s="34">
        <v>3293091.8</v>
      </c>
      <c r="J39" s="34">
        <f t="shared" si="1"/>
        <v>62748048.429999992</v>
      </c>
      <c r="K39" s="33">
        <v>113522210.47999999</v>
      </c>
      <c r="L39" s="35">
        <f t="shared" si="2"/>
        <v>0.55273807799095631</v>
      </c>
    </row>
    <row r="40" spans="1:12" ht="16.8" customHeight="1">
      <c r="A40" s="16" t="s">
        <v>34</v>
      </c>
      <c r="B40" s="33">
        <v>102959900.75</v>
      </c>
      <c r="C40" s="33">
        <v>9914160.9299999997</v>
      </c>
      <c r="D40" s="33">
        <v>36099850.479999997</v>
      </c>
      <c r="E40" s="33">
        <f t="shared" si="0"/>
        <v>148973912.16</v>
      </c>
      <c r="F40" s="34">
        <v>2869333.04</v>
      </c>
      <c r="G40" s="34">
        <v>1400303.31</v>
      </c>
      <c r="H40" s="34">
        <v>454896.66</v>
      </c>
      <c r="I40" s="34">
        <v>6219390.3300000001</v>
      </c>
      <c r="J40" s="34">
        <f t="shared" si="1"/>
        <v>138029988.81999999</v>
      </c>
      <c r="K40" s="33">
        <v>259763766.81999999</v>
      </c>
      <c r="L40" s="35">
        <f t="shared" si="2"/>
        <v>0.5313673670109893</v>
      </c>
    </row>
    <row r="41" spans="1:12" ht="16.8" customHeight="1">
      <c r="A41" s="16" t="s">
        <v>13</v>
      </c>
      <c r="B41" s="33">
        <v>25216254.260000002</v>
      </c>
      <c r="C41" s="33">
        <v>2783294.55</v>
      </c>
      <c r="D41" s="33">
        <v>20813714.850000001</v>
      </c>
      <c r="E41" s="33">
        <f t="shared" si="0"/>
        <v>48813263.660000004</v>
      </c>
      <c r="F41" s="34">
        <v>1103913.49</v>
      </c>
      <c r="G41" s="34">
        <v>12821.65</v>
      </c>
      <c r="H41" s="34">
        <v>228658.16</v>
      </c>
      <c r="I41" s="34">
        <v>1882293.09</v>
      </c>
      <c r="J41" s="34">
        <f t="shared" si="1"/>
        <v>45585577.270000003</v>
      </c>
      <c r="K41" s="33">
        <v>82176809.830000013</v>
      </c>
      <c r="L41" s="35">
        <f t="shared" si="2"/>
        <v>0.55472556508707682</v>
      </c>
    </row>
    <row r="42" spans="1:12" ht="16.8" customHeight="1">
      <c r="A42" s="16" t="s">
        <v>9</v>
      </c>
      <c r="B42" s="33">
        <v>187398538.63999999</v>
      </c>
      <c r="C42" s="33">
        <v>32866210.050000001</v>
      </c>
      <c r="D42" s="33">
        <v>133399339.09</v>
      </c>
      <c r="E42" s="33">
        <f t="shared" si="0"/>
        <v>353664087.77999997</v>
      </c>
      <c r="F42" s="34">
        <v>5902768.1200000001</v>
      </c>
      <c r="G42" s="34">
        <v>2847.26</v>
      </c>
      <c r="H42" s="34">
        <v>25736.16</v>
      </c>
      <c r="I42" s="34">
        <v>51770230.280000001</v>
      </c>
      <c r="J42" s="34">
        <f t="shared" si="1"/>
        <v>295962505.95999992</v>
      </c>
      <c r="K42" s="33">
        <v>488530928.98999995</v>
      </c>
      <c r="L42" s="35">
        <f t="shared" si="2"/>
        <v>0.60582142991822363</v>
      </c>
    </row>
    <row r="43" spans="1:12" ht="16.8" customHeight="1">
      <c r="A43" s="16" t="s">
        <v>64</v>
      </c>
      <c r="B43" s="33">
        <v>122099684.31999999</v>
      </c>
      <c r="C43" s="33">
        <v>87536065.349999994</v>
      </c>
      <c r="D43" s="33">
        <v>21565841.91</v>
      </c>
      <c r="E43" s="33">
        <f t="shared" si="0"/>
        <v>231201591.57999998</v>
      </c>
      <c r="F43" s="34">
        <v>0</v>
      </c>
      <c r="G43" s="34">
        <v>617.20000000000005</v>
      </c>
      <c r="H43" s="34">
        <v>1378432.08</v>
      </c>
      <c r="I43" s="34">
        <v>8483233.6899999995</v>
      </c>
      <c r="J43" s="34">
        <f t="shared" si="1"/>
        <v>221339308.60999998</v>
      </c>
      <c r="K43" s="33">
        <v>431221042.58999997</v>
      </c>
      <c r="L43" s="35">
        <f t="shared" si="2"/>
        <v>0.51328503655710245</v>
      </c>
    </row>
    <row r="44" spans="1:12" ht="16.8" customHeight="1">
      <c r="A44" s="16" t="s">
        <v>30</v>
      </c>
      <c r="B44" s="33">
        <v>57584982.399999999</v>
      </c>
      <c r="C44" s="33">
        <v>11132731.130000001</v>
      </c>
      <c r="D44" s="33">
        <v>45497485.969999999</v>
      </c>
      <c r="E44" s="33">
        <f t="shared" si="0"/>
        <v>114215199.5</v>
      </c>
      <c r="F44" s="34">
        <v>1965336.09</v>
      </c>
      <c r="G44" s="34">
        <v>67618.23</v>
      </c>
      <c r="H44" s="34">
        <v>483106.05</v>
      </c>
      <c r="I44" s="34">
        <v>15064538.98</v>
      </c>
      <c r="J44" s="34">
        <f t="shared" si="1"/>
        <v>96634600.149999991</v>
      </c>
      <c r="K44" s="33">
        <v>288829417.37</v>
      </c>
      <c r="L44" s="35">
        <f t="shared" si="2"/>
        <v>0.33457326137319277</v>
      </c>
    </row>
    <row r="45" spans="1:12" ht="16.8" customHeight="1">
      <c r="A45" s="16" t="s">
        <v>36</v>
      </c>
      <c r="B45" s="33">
        <v>29032694.030000001</v>
      </c>
      <c r="C45" s="33">
        <v>3720600.39</v>
      </c>
      <c r="D45" s="33">
        <v>21513002.829999998</v>
      </c>
      <c r="E45" s="33">
        <f t="shared" si="0"/>
        <v>54266297.25</v>
      </c>
      <c r="F45" s="34">
        <v>204899.46</v>
      </c>
      <c r="G45" s="34">
        <v>0</v>
      </c>
      <c r="H45" s="34">
        <v>28911.14</v>
      </c>
      <c r="I45" s="34">
        <v>2246786.67</v>
      </c>
      <c r="J45" s="34">
        <f t="shared" si="1"/>
        <v>51785699.979999997</v>
      </c>
      <c r="K45" s="33">
        <v>87880136.420000017</v>
      </c>
      <c r="L45" s="35">
        <f t="shared" si="2"/>
        <v>0.58927650877217408</v>
      </c>
    </row>
    <row r="46" spans="1:12" ht="16.8" customHeight="1">
      <c r="A46" s="16" t="s">
        <v>17</v>
      </c>
      <c r="B46" s="33">
        <v>64406423.920000002</v>
      </c>
      <c r="C46" s="33">
        <v>7623931.4500000002</v>
      </c>
      <c r="D46" s="33">
        <v>30706669.960000001</v>
      </c>
      <c r="E46" s="33">
        <f t="shared" si="0"/>
        <v>102737025.33000001</v>
      </c>
      <c r="F46" s="34">
        <v>1867740.08</v>
      </c>
      <c r="G46" s="34">
        <v>1873263.85</v>
      </c>
      <c r="H46" s="34">
        <v>648563.05000000005</v>
      </c>
      <c r="I46" s="34">
        <v>4445158.68</v>
      </c>
      <c r="J46" s="34">
        <f t="shared" si="1"/>
        <v>93902299.670000017</v>
      </c>
      <c r="K46" s="33">
        <v>214979580.59</v>
      </c>
      <c r="L46" s="35">
        <f t="shared" si="2"/>
        <v>0.43679636648415704</v>
      </c>
    </row>
    <row r="47" spans="1:12" ht="16.8" customHeight="1">
      <c r="A47" s="16" t="s">
        <v>10</v>
      </c>
      <c r="B47" s="33">
        <v>84995933.900000006</v>
      </c>
      <c r="C47" s="33">
        <v>10521098.789999999</v>
      </c>
      <c r="D47" s="33">
        <v>39522572.020000003</v>
      </c>
      <c r="E47" s="33">
        <f t="shared" si="0"/>
        <v>135039604.71000001</v>
      </c>
      <c r="F47" s="34">
        <v>7811853.6200000001</v>
      </c>
      <c r="G47" s="34">
        <v>296.57</v>
      </c>
      <c r="H47" s="34">
        <v>53110.23</v>
      </c>
      <c r="I47" s="34">
        <v>8057532.0599999996</v>
      </c>
      <c r="J47" s="34">
        <f t="shared" si="1"/>
        <v>119116812.23</v>
      </c>
      <c r="K47" s="33">
        <v>214529630.52000001</v>
      </c>
      <c r="L47" s="35">
        <f t="shared" si="2"/>
        <v>0.55524643351723424</v>
      </c>
    </row>
    <row r="48" spans="1:12" ht="16.8" customHeight="1">
      <c r="A48" s="16" t="s">
        <v>52</v>
      </c>
      <c r="B48" s="33">
        <v>25143210.399999999</v>
      </c>
      <c r="C48" s="33">
        <v>3147799.37</v>
      </c>
      <c r="D48" s="33">
        <v>15591622.539999999</v>
      </c>
      <c r="E48" s="33">
        <f t="shared" si="0"/>
        <v>43882632.310000002</v>
      </c>
      <c r="F48" s="34">
        <v>509413.62</v>
      </c>
      <c r="G48" s="34">
        <v>0</v>
      </c>
      <c r="H48" s="34">
        <v>246906.85</v>
      </c>
      <c r="I48" s="34">
        <v>1746167.43</v>
      </c>
      <c r="J48" s="34">
        <f t="shared" si="1"/>
        <v>41380144.410000004</v>
      </c>
      <c r="K48" s="33">
        <v>71299158.580000013</v>
      </c>
      <c r="L48" s="35">
        <f t="shared" si="2"/>
        <v>0.58037353082603516</v>
      </c>
    </row>
    <row r="49" spans="1:15" ht="16.8" customHeight="1">
      <c r="A49" s="16" t="s">
        <v>5</v>
      </c>
      <c r="B49" s="33">
        <v>293152071.18000001</v>
      </c>
      <c r="C49" s="33">
        <v>32598426.940000001</v>
      </c>
      <c r="D49" s="33">
        <v>137502506.28999999</v>
      </c>
      <c r="E49" s="33">
        <f t="shared" si="0"/>
        <v>463253004.40999997</v>
      </c>
      <c r="F49" s="34">
        <v>27665749.77</v>
      </c>
      <c r="G49" s="34">
        <v>0</v>
      </c>
      <c r="H49" s="34">
        <v>1192019.17</v>
      </c>
      <c r="I49" s="34">
        <v>32724566.300000001</v>
      </c>
      <c r="J49" s="34">
        <f t="shared" si="1"/>
        <v>401670669.16999996</v>
      </c>
      <c r="K49" s="33">
        <v>1008775929.9099998</v>
      </c>
      <c r="L49" s="35">
        <f t="shared" si="2"/>
        <v>0.39817630185311409</v>
      </c>
    </row>
    <row r="50" spans="1:15" ht="16.8" customHeight="1">
      <c r="A50" s="16" t="s">
        <v>16</v>
      </c>
      <c r="B50" s="33">
        <v>20711519.690000001</v>
      </c>
      <c r="C50" s="33">
        <v>4658510.22</v>
      </c>
      <c r="D50" s="33">
        <v>7353611.9500000002</v>
      </c>
      <c r="E50" s="33">
        <f t="shared" si="0"/>
        <v>32723641.859999999</v>
      </c>
      <c r="F50" s="34">
        <v>1666676.51</v>
      </c>
      <c r="G50" s="34">
        <v>0</v>
      </c>
      <c r="H50" s="34">
        <v>0</v>
      </c>
      <c r="I50" s="34">
        <v>938864.68</v>
      </c>
      <c r="J50" s="34">
        <f t="shared" si="1"/>
        <v>30118100.669999998</v>
      </c>
      <c r="K50" s="33">
        <v>61919653.580000006</v>
      </c>
      <c r="L50" s="35">
        <f t="shared" si="2"/>
        <v>0.48640615585950431</v>
      </c>
    </row>
    <row r="51" spans="1:15" ht="16.8" customHeight="1">
      <c r="A51" s="16" t="s">
        <v>23</v>
      </c>
      <c r="B51" s="33">
        <v>77560832.530000001</v>
      </c>
      <c r="C51" s="33">
        <v>5961940.4000000004</v>
      </c>
      <c r="D51" s="33">
        <v>51110771.229999997</v>
      </c>
      <c r="E51" s="33">
        <f t="shared" si="0"/>
        <v>134633544.16</v>
      </c>
      <c r="F51" s="34">
        <v>4065267.82</v>
      </c>
      <c r="G51" s="34">
        <v>23658.34</v>
      </c>
      <c r="H51" s="34">
        <v>591395.49</v>
      </c>
      <c r="I51" s="34">
        <v>14112380.68</v>
      </c>
      <c r="J51" s="34">
        <f t="shared" si="1"/>
        <v>115840841.83000001</v>
      </c>
      <c r="K51" s="33">
        <v>246923590.30999997</v>
      </c>
      <c r="L51" s="35">
        <f t="shared" si="2"/>
        <v>0.46913639026780612</v>
      </c>
    </row>
    <row r="52" spans="1:15" ht="16.8" customHeight="1">
      <c r="A52" s="16" t="s">
        <v>8</v>
      </c>
      <c r="B52" s="33">
        <v>13654988.390000001</v>
      </c>
      <c r="C52" s="33">
        <v>1766795.86</v>
      </c>
      <c r="D52" s="33">
        <v>5470287.5499999998</v>
      </c>
      <c r="E52" s="33">
        <f t="shared" si="0"/>
        <v>20892071.800000001</v>
      </c>
      <c r="F52" s="34">
        <v>254427.32</v>
      </c>
      <c r="G52" s="34">
        <v>4444.63</v>
      </c>
      <c r="H52" s="34">
        <v>16442.48</v>
      </c>
      <c r="I52" s="34">
        <v>767775.58</v>
      </c>
      <c r="J52" s="34">
        <f t="shared" si="1"/>
        <v>19848981.790000003</v>
      </c>
      <c r="K52" s="33">
        <v>45023709.900000006</v>
      </c>
      <c r="L52" s="35">
        <f t="shared" si="2"/>
        <v>0.44085620296696165</v>
      </c>
      <c r="M52" s="37"/>
      <c r="N52" s="37"/>
      <c r="O52" s="37"/>
    </row>
    <row r="53" spans="1:15" ht="16.8" customHeight="1">
      <c r="A53" s="16" t="s">
        <v>21</v>
      </c>
      <c r="B53" s="33">
        <v>45664181.240000002</v>
      </c>
      <c r="C53" s="33">
        <v>5610803.7999999998</v>
      </c>
      <c r="D53" s="33">
        <v>24784620.18</v>
      </c>
      <c r="E53" s="33">
        <f t="shared" si="0"/>
        <v>76059605.219999999</v>
      </c>
      <c r="F53" s="34">
        <v>831641.43</v>
      </c>
      <c r="G53" s="34">
        <v>1431798.79</v>
      </c>
      <c r="H53" s="34">
        <v>76581.95</v>
      </c>
      <c r="I53" s="34">
        <v>3783747.76</v>
      </c>
      <c r="J53" s="34">
        <f t="shared" si="1"/>
        <v>69935835.289999977</v>
      </c>
      <c r="K53" s="33">
        <v>135978302.11000001</v>
      </c>
      <c r="L53" s="35">
        <f t="shared" si="2"/>
        <v>0.51431613871325732</v>
      </c>
      <c r="M53" s="37"/>
      <c r="N53" s="37"/>
      <c r="O53" s="37"/>
    </row>
    <row r="54" spans="1:15" ht="16.8" customHeight="1">
      <c r="A54" s="16" t="s">
        <v>60</v>
      </c>
      <c r="B54" s="33">
        <v>365714561.85000002</v>
      </c>
      <c r="C54" s="33">
        <v>37946087.350000001</v>
      </c>
      <c r="D54" s="33">
        <v>136320149.12</v>
      </c>
      <c r="E54" s="33">
        <f t="shared" si="0"/>
        <v>539980798.32000005</v>
      </c>
      <c r="F54" s="34">
        <v>5532649.8399999999</v>
      </c>
      <c r="G54" s="34">
        <v>4528142.45</v>
      </c>
      <c r="H54" s="34">
        <v>1004378.35</v>
      </c>
      <c r="I54" s="34">
        <v>47364782.640000001</v>
      </c>
      <c r="J54" s="34">
        <f t="shared" si="1"/>
        <v>481550845.04000008</v>
      </c>
      <c r="K54" s="33">
        <v>1078426941.7099998</v>
      </c>
      <c r="L54" s="35">
        <f t="shared" si="2"/>
        <v>0.44653080001546747</v>
      </c>
    </row>
    <row r="55" spans="1:15" ht="16.8" customHeight="1">
      <c r="A55" s="16" t="s">
        <v>15</v>
      </c>
      <c r="B55" s="33">
        <v>119599218.59999999</v>
      </c>
      <c r="C55" s="33">
        <v>18463476.48</v>
      </c>
      <c r="D55" s="33">
        <v>44326034.32</v>
      </c>
      <c r="E55" s="33">
        <f t="shared" si="0"/>
        <v>182388729.39999998</v>
      </c>
      <c r="F55" s="34">
        <v>9767579.8000000007</v>
      </c>
      <c r="G55" s="34">
        <v>1026122.38</v>
      </c>
      <c r="H55" s="34">
        <v>666951.37</v>
      </c>
      <c r="I55" s="34">
        <v>9527990.0899999999</v>
      </c>
      <c r="J55" s="34">
        <f t="shared" si="1"/>
        <v>161400085.75999996</v>
      </c>
      <c r="K55" s="33">
        <v>342131062.23999989</v>
      </c>
      <c r="L55" s="35">
        <f t="shared" si="2"/>
        <v>0.47174929017927109</v>
      </c>
    </row>
    <row r="56" spans="1:15" ht="16.8" customHeight="1">
      <c r="A56" s="16" t="s">
        <v>14</v>
      </c>
      <c r="B56" s="33">
        <v>28721299.260000002</v>
      </c>
      <c r="C56" s="33">
        <v>2438470.21</v>
      </c>
      <c r="D56" s="33">
        <v>14609138.25</v>
      </c>
      <c r="E56" s="33">
        <f t="shared" si="0"/>
        <v>45768907.719999999</v>
      </c>
      <c r="F56" s="34">
        <v>1336407.22</v>
      </c>
      <c r="G56" s="34">
        <v>0</v>
      </c>
      <c r="H56" s="34">
        <v>321801.25</v>
      </c>
      <c r="I56" s="34">
        <v>1903779.51</v>
      </c>
      <c r="J56" s="34">
        <f t="shared" si="1"/>
        <v>42206919.740000002</v>
      </c>
      <c r="K56" s="33">
        <v>77043983.000000015</v>
      </c>
      <c r="L56" s="35">
        <f t="shared" si="2"/>
        <v>0.54782889067404517</v>
      </c>
    </row>
    <row r="57" spans="1:15" ht="16.8" customHeight="1">
      <c r="A57" s="16" t="s">
        <v>6</v>
      </c>
      <c r="B57" s="33">
        <v>272532374.39999998</v>
      </c>
      <c r="C57" s="33">
        <v>36713376.100000001</v>
      </c>
      <c r="D57" s="33">
        <v>150103329</v>
      </c>
      <c r="E57" s="33">
        <f t="shared" si="0"/>
        <v>459349079.5</v>
      </c>
      <c r="F57" s="34">
        <v>12379670.640000001</v>
      </c>
      <c r="G57" s="34">
        <v>5236140.71</v>
      </c>
      <c r="H57" s="34">
        <v>9495347.8499999996</v>
      </c>
      <c r="I57" s="34">
        <v>31566691.640000001</v>
      </c>
      <c r="J57" s="34">
        <f t="shared" si="1"/>
        <v>400671228.66000003</v>
      </c>
      <c r="K57" s="33">
        <v>882223899.78999996</v>
      </c>
      <c r="L57" s="35">
        <f t="shared" si="2"/>
        <v>0.45416047871223364</v>
      </c>
    </row>
    <row r="58" spans="1:15">
      <c r="A58" s="38" t="s">
        <v>61</v>
      </c>
      <c r="L58" s="39">
        <f>AVERAGE(L12:L57)</f>
        <v>0.50660244599549042</v>
      </c>
    </row>
    <row r="60" spans="1:15">
      <c r="A60" s="45" t="s">
        <v>65</v>
      </c>
    </row>
  </sheetData>
  <sortState ref="A13:I59">
    <sortCondition ref="A13:A59"/>
  </sortState>
  <mergeCells count="4">
    <mergeCell ref="A9:N9"/>
    <mergeCell ref="A3:L3"/>
    <mergeCell ref="A4:L4"/>
    <mergeCell ref="A7:N7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4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workbookViewId="0">
      <selection activeCell="Q19" sqref="Q19"/>
    </sheetView>
  </sheetViews>
  <sheetFormatPr baseColWidth="10" defaultRowHeight="18"/>
  <cols>
    <col min="1" max="1" width="36.21875" style="17" customWidth="1"/>
    <col min="2" max="4" width="10" style="17" hidden="1" customWidth="1"/>
    <col min="5" max="5" width="13.6640625" style="17" hidden="1" customWidth="1"/>
    <col min="6" max="6" width="10.88671875" style="17" hidden="1" customWidth="1"/>
    <col min="7" max="7" width="10" style="17" hidden="1" customWidth="1"/>
    <col min="8" max="8" width="11.33203125" style="17" hidden="1" customWidth="1"/>
    <col min="9" max="9" width="11.6640625" style="17" hidden="1" customWidth="1"/>
    <col min="10" max="10" width="13" style="17" hidden="1" customWidth="1"/>
    <col min="11" max="11" width="11.5546875" style="17" hidden="1" customWidth="1"/>
    <col min="12" max="12" width="16.109375" style="17" customWidth="1"/>
    <col min="13" max="16384" width="11.5546875" style="17"/>
  </cols>
  <sheetData>
    <row r="1" spans="1:14" s="1" customFormat="1" ht="16.8">
      <c r="B1" s="2"/>
      <c r="C1" s="2"/>
      <c r="D1" s="2"/>
      <c r="E1" s="3"/>
      <c r="F1" s="3"/>
      <c r="G1" s="3"/>
      <c r="H1" s="3"/>
      <c r="I1" s="3"/>
    </row>
    <row r="2" spans="1:14" s="1" customFormat="1" ht="27.75" customHeight="1">
      <c r="A2" s="4"/>
      <c r="B2" s="5"/>
      <c r="C2" s="5"/>
      <c r="D2" s="5"/>
      <c r="E2" s="4"/>
      <c r="F2" s="4"/>
      <c r="G2" s="4"/>
      <c r="H2" s="4"/>
      <c r="I2" s="4"/>
    </row>
    <row r="3" spans="1:14" s="1" customFormat="1" ht="26.25" customHeight="1">
      <c r="A3" s="41" t="s">
        <v>62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s="1" customFormat="1" ht="21.6">
      <c r="A4" s="44" t="s">
        <v>33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1" t="s">
        <v>37</v>
      </c>
    </row>
    <row r="5" spans="1:14" s="1" customFormat="1" ht="16.8">
      <c r="E5" s="6"/>
      <c r="F5" s="6"/>
      <c r="G5" s="6"/>
      <c r="H5" s="7"/>
      <c r="I5" s="7"/>
      <c r="J5" s="7"/>
      <c r="K5" s="7"/>
      <c r="L5" s="7"/>
    </row>
    <row r="6" spans="1:14" s="1" customFormat="1" ht="16.8">
      <c r="A6" s="18" t="s">
        <v>49</v>
      </c>
      <c r="B6" s="18"/>
      <c r="C6" s="18"/>
      <c r="D6" s="18"/>
      <c r="E6" s="19"/>
      <c r="F6" s="19"/>
      <c r="G6" s="19"/>
      <c r="H6" s="20"/>
      <c r="I6" s="20"/>
      <c r="J6" s="20"/>
      <c r="K6" s="20"/>
      <c r="L6" s="20"/>
      <c r="M6" s="21"/>
      <c r="N6" s="21"/>
    </row>
    <row r="7" spans="1:14" s="1" customFormat="1" ht="38.25" customHeight="1">
      <c r="A7" s="43" t="s">
        <v>50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s="1" customFormat="1" ht="10.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s="1" customFormat="1" ht="44.25" customHeight="1">
      <c r="A9" s="40" t="s">
        <v>63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s="10" customFormat="1" ht="12" customHeight="1"/>
    <row r="11" spans="1:14" s="1" customFormat="1" ht="48" customHeight="1">
      <c r="A11" s="12" t="s">
        <v>32</v>
      </c>
      <c r="B11" s="13" t="s">
        <v>41</v>
      </c>
      <c r="C11" s="13" t="s">
        <v>42</v>
      </c>
      <c r="D11" s="13" t="s">
        <v>43</v>
      </c>
      <c r="E11" s="13" t="s">
        <v>44</v>
      </c>
      <c r="F11" s="13" t="s">
        <v>45</v>
      </c>
      <c r="G11" s="13" t="s">
        <v>46</v>
      </c>
      <c r="H11" s="13" t="s">
        <v>47</v>
      </c>
      <c r="I11" s="13" t="s">
        <v>48</v>
      </c>
      <c r="J11" s="14" t="s">
        <v>40</v>
      </c>
      <c r="K11" s="13" t="s">
        <v>38</v>
      </c>
      <c r="L11" s="15" t="s">
        <v>39</v>
      </c>
    </row>
    <row r="12" spans="1:14" ht="16.8" customHeight="1">
      <c r="A12" s="16" t="s">
        <v>18</v>
      </c>
      <c r="B12" s="33">
        <v>38504064.299999997</v>
      </c>
      <c r="C12" s="33">
        <v>3541190.46</v>
      </c>
      <c r="D12" s="33">
        <v>18099959.039999999</v>
      </c>
      <c r="E12" s="33">
        <f>SUM(B12:D12)</f>
        <v>60145213.799999997</v>
      </c>
      <c r="F12" s="34">
        <v>29357.5</v>
      </c>
      <c r="G12" s="34">
        <v>0</v>
      </c>
      <c r="H12" s="34">
        <v>89945</v>
      </c>
      <c r="I12" s="34">
        <v>4002348.13</v>
      </c>
      <c r="J12" s="34">
        <f>E12-F12-G12-H12-I12</f>
        <v>56023563.169999994</v>
      </c>
      <c r="K12" s="33">
        <v>88969731.510000005</v>
      </c>
      <c r="L12" s="35">
        <f>J12/K12</f>
        <v>0.62969239334731575</v>
      </c>
    </row>
    <row r="13" spans="1:14" ht="16.8" customHeight="1">
      <c r="A13" s="16" t="s">
        <v>28</v>
      </c>
      <c r="B13" s="33">
        <v>38275680.890000001</v>
      </c>
      <c r="C13" s="33">
        <v>4817366.63</v>
      </c>
      <c r="D13" s="33">
        <v>23232250.52</v>
      </c>
      <c r="E13" s="33">
        <f>SUM(B13:D13)</f>
        <v>66325298.040000007</v>
      </c>
      <c r="F13" s="34">
        <v>1000889.11</v>
      </c>
      <c r="G13" s="34">
        <v>9153.06</v>
      </c>
      <c r="H13" s="34">
        <v>566512.69999999995</v>
      </c>
      <c r="I13" s="34">
        <v>2644979.33</v>
      </c>
      <c r="J13" s="34">
        <f>E13-F13-G13-H13-I13</f>
        <v>62103763.840000004</v>
      </c>
      <c r="K13" s="33">
        <v>99723230.689999998</v>
      </c>
      <c r="L13" s="35">
        <f>J13/K13</f>
        <v>0.62276125041572306</v>
      </c>
    </row>
    <row r="14" spans="1:14" ht="16.8" customHeight="1">
      <c r="A14" s="16" t="s">
        <v>19</v>
      </c>
      <c r="B14" s="33">
        <v>21958278.539999999</v>
      </c>
      <c r="C14" s="33">
        <v>2876917.52</v>
      </c>
      <c r="D14" s="33">
        <v>14758958</v>
      </c>
      <c r="E14" s="33">
        <f>SUM(B14:D14)</f>
        <v>39594154.060000002</v>
      </c>
      <c r="F14" s="34">
        <v>902736.19</v>
      </c>
      <c r="G14" s="34">
        <v>1731.18</v>
      </c>
      <c r="H14" s="34">
        <v>87939.19</v>
      </c>
      <c r="I14" s="34">
        <v>1388775.87</v>
      </c>
      <c r="J14" s="34">
        <f>E14-F14-G14-H14-I14</f>
        <v>37212971.63000001</v>
      </c>
      <c r="K14" s="33">
        <v>60123111.639999993</v>
      </c>
      <c r="L14" s="35">
        <f>J14/K14</f>
        <v>0.61894620246571153</v>
      </c>
    </row>
    <row r="15" spans="1:14" ht="16.8" customHeight="1">
      <c r="A15" s="16" t="s">
        <v>9</v>
      </c>
      <c r="B15" s="33">
        <v>187398538.63999999</v>
      </c>
      <c r="C15" s="33">
        <v>32866210.050000001</v>
      </c>
      <c r="D15" s="33">
        <v>133399339.09</v>
      </c>
      <c r="E15" s="33">
        <f>SUM(B15:D15)</f>
        <v>353664087.77999997</v>
      </c>
      <c r="F15" s="34">
        <v>5902768.1200000001</v>
      </c>
      <c r="G15" s="34">
        <v>2847.26</v>
      </c>
      <c r="H15" s="34">
        <v>25736.16</v>
      </c>
      <c r="I15" s="34">
        <v>51770230.280000001</v>
      </c>
      <c r="J15" s="34">
        <f>E15-F15-G15-H15-I15</f>
        <v>295962505.95999992</v>
      </c>
      <c r="K15" s="33">
        <v>488530928.98999995</v>
      </c>
      <c r="L15" s="35">
        <f>J15/K15</f>
        <v>0.60582142991822363</v>
      </c>
    </row>
    <row r="16" spans="1:14" ht="16.8" customHeight="1">
      <c r="A16" s="16" t="s">
        <v>36</v>
      </c>
      <c r="B16" s="33">
        <v>29032694.030000001</v>
      </c>
      <c r="C16" s="33">
        <v>3720600.39</v>
      </c>
      <c r="D16" s="33">
        <v>21513002.829999998</v>
      </c>
      <c r="E16" s="33">
        <f>SUM(B16:D16)</f>
        <v>54266297.25</v>
      </c>
      <c r="F16" s="34">
        <v>204899.46</v>
      </c>
      <c r="G16" s="34">
        <v>0</v>
      </c>
      <c r="H16" s="34">
        <v>28911.14</v>
      </c>
      <c r="I16" s="34">
        <v>2246786.67</v>
      </c>
      <c r="J16" s="34">
        <f>E16-F16-G16-H16-I16</f>
        <v>51785699.979999997</v>
      </c>
      <c r="K16" s="33">
        <v>87880136.420000017</v>
      </c>
      <c r="L16" s="35">
        <f>J16/K16</f>
        <v>0.58927650877217408</v>
      </c>
    </row>
    <row r="17" spans="1:12" ht="16.8" customHeight="1">
      <c r="A17" s="16" t="s">
        <v>20</v>
      </c>
      <c r="B17" s="33">
        <v>73014872.099999994</v>
      </c>
      <c r="C17" s="33">
        <v>7499841.5700000003</v>
      </c>
      <c r="D17" s="33">
        <v>33140736.149999999</v>
      </c>
      <c r="E17" s="33">
        <f>SUM(B17:D17)</f>
        <v>113655449.81999999</v>
      </c>
      <c r="F17" s="34">
        <v>942462</v>
      </c>
      <c r="G17" s="34">
        <v>4603.5</v>
      </c>
      <c r="H17" s="34">
        <v>34028.239999999998</v>
      </c>
      <c r="I17" s="34">
        <v>7534220.71</v>
      </c>
      <c r="J17" s="34">
        <f>E17-F17-G17-H17-I17</f>
        <v>105140135.37</v>
      </c>
      <c r="K17" s="33">
        <v>179289799.74999997</v>
      </c>
      <c r="L17" s="35">
        <f>J17/K17</f>
        <v>0.5864256389187027</v>
      </c>
    </row>
    <row r="18" spans="1:12" ht="16.8" customHeight="1">
      <c r="A18" s="16" t="s">
        <v>55</v>
      </c>
      <c r="B18" s="33">
        <v>201846632.00999999</v>
      </c>
      <c r="C18" s="33">
        <v>21551063.210000001</v>
      </c>
      <c r="D18" s="33">
        <v>52470028.369999997</v>
      </c>
      <c r="E18" s="33">
        <f>SUM(B18:D18)</f>
        <v>275867723.58999997</v>
      </c>
      <c r="F18" s="34">
        <v>3018859.16</v>
      </c>
      <c r="G18" s="34">
        <v>0</v>
      </c>
      <c r="H18" s="34">
        <v>110408.51</v>
      </c>
      <c r="I18" s="34">
        <v>1191865.6299999999</v>
      </c>
      <c r="J18" s="34">
        <f>E18-F18-G18-H18-I18</f>
        <v>271546590.28999996</v>
      </c>
      <c r="K18" s="33">
        <v>464979463.45999998</v>
      </c>
      <c r="L18" s="35">
        <f>J18/K18</f>
        <v>0.58399695390710482</v>
      </c>
    </row>
    <row r="19" spans="1:12" ht="16.8" customHeight="1">
      <c r="A19" s="16" t="s">
        <v>52</v>
      </c>
      <c r="B19" s="33">
        <v>25143210.399999999</v>
      </c>
      <c r="C19" s="33">
        <v>3147799.37</v>
      </c>
      <c r="D19" s="33">
        <v>15591622.539999999</v>
      </c>
      <c r="E19" s="33">
        <f>SUM(B19:D19)</f>
        <v>43882632.310000002</v>
      </c>
      <c r="F19" s="34">
        <v>509413.62</v>
      </c>
      <c r="G19" s="34">
        <v>0</v>
      </c>
      <c r="H19" s="34">
        <v>246906.85</v>
      </c>
      <c r="I19" s="34">
        <v>1746167.43</v>
      </c>
      <c r="J19" s="34">
        <f>E19-F19-G19-H19-I19</f>
        <v>41380144.410000004</v>
      </c>
      <c r="K19" s="33">
        <v>71299158.580000013</v>
      </c>
      <c r="L19" s="35">
        <f>J19/K19</f>
        <v>0.58037353082603516</v>
      </c>
    </row>
    <row r="20" spans="1:12" ht="16.8" customHeight="1">
      <c r="A20" s="16" t="s">
        <v>7</v>
      </c>
      <c r="B20" s="33">
        <v>22989072.129999999</v>
      </c>
      <c r="C20" s="33">
        <v>2372810.79</v>
      </c>
      <c r="D20" s="33">
        <v>11499473.51</v>
      </c>
      <c r="E20" s="33">
        <f>SUM(B20:D20)</f>
        <v>36861356.43</v>
      </c>
      <c r="F20" s="34">
        <v>845721.44</v>
      </c>
      <c r="G20" s="34">
        <v>10990.19</v>
      </c>
      <c r="H20" s="34">
        <v>31960.69</v>
      </c>
      <c r="I20" s="34">
        <v>1364683.54</v>
      </c>
      <c r="J20" s="34">
        <f>E20-F20-G20-H20-I20</f>
        <v>34608000.570000008</v>
      </c>
      <c r="K20" s="33">
        <v>60139052.230000004</v>
      </c>
      <c r="L20" s="35">
        <f>J20/K20</f>
        <v>0.57546634485762671</v>
      </c>
    </row>
    <row r="21" spans="1:12" ht="16.8" customHeight="1">
      <c r="A21" s="16" t="s">
        <v>58</v>
      </c>
      <c r="B21" s="33">
        <v>98809701.090000004</v>
      </c>
      <c r="C21" s="33">
        <v>6302222.21</v>
      </c>
      <c r="D21" s="33">
        <v>28643411.890000001</v>
      </c>
      <c r="E21" s="33">
        <f>SUM(B21:D21)</f>
        <v>133755335.19</v>
      </c>
      <c r="F21" s="34">
        <v>533750.81999999995</v>
      </c>
      <c r="G21" s="34">
        <v>61606.86</v>
      </c>
      <c r="H21" s="34">
        <v>250118.85</v>
      </c>
      <c r="I21" s="34">
        <v>6050174.8300000001</v>
      </c>
      <c r="J21" s="34">
        <f>E21-F21-G21-H21-I21</f>
        <v>126859683.83000001</v>
      </c>
      <c r="K21" s="33">
        <v>220974255.88</v>
      </c>
      <c r="L21" s="35">
        <f>J21/K21</f>
        <v>0.57409259429248227</v>
      </c>
    </row>
    <row r="22" spans="1:12" ht="16.8" customHeight="1">
      <c r="A22" s="16" t="s">
        <v>11</v>
      </c>
      <c r="B22" s="33">
        <v>83028440.280000001</v>
      </c>
      <c r="C22" s="33">
        <v>9481475.9900000002</v>
      </c>
      <c r="D22" s="33">
        <v>46073404.689999998</v>
      </c>
      <c r="E22" s="33">
        <f>SUM(B22:D22)</f>
        <v>138583320.95999998</v>
      </c>
      <c r="F22" s="34">
        <v>7708329.46</v>
      </c>
      <c r="G22" s="34">
        <v>40705.47</v>
      </c>
      <c r="H22" s="34">
        <v>667577.26</v>
      </c>
      <c r="I22" s="34">
        <v>6820432.9900000002</v>
      </c>
      <c r="J22" s="34">
        <f>E22-F22-G22-H22-I22</f>
        <v>123346275.77999999</v>
      </c>
      <c r="K22" s="33">
        <v>219196783.89999998</v>
      </c>
      <c r="L22" s="35">
        <f>J22/K22</f>
        <v>0.56271936834744773</v>
      </c>
    </row>
    <row r="23" spans="1:12" ht="16.8" customHeight="1">
      <c r="A23" s="16" t="s">
        <v>54</v>
      </c>
      <c r="B23" s="33">
        <v>58580266.990000002</v>
      </c>
      <c r="C23" s="33">
        <v>7727804.3200000003</v>
      </c>
      <c r="D23" s="33">
        <v>31508136.629999999</v>
      </c>
      <c r="E23" s="33">
        <f>SUM(B23:D23)</f>
        <v>97816207.939999998</v>
      </c>
      <c r="F23" s="34">
        <v>2297361.9</v>
      </c>
      <c r="G23" s="34">
        <v>51199.7</v>
      </c>
      <c r="H23" s="34">
        <v>1482678.45</v>
      </c>
      <c r="I23" s="34">
        <v>4650210.37</v>
      </c>
      <c r="J23" s="34">
        <f>E23-F23-G23-H23-I23</f>
        <v>89334757.519999981</v>
      </c>
      <c r="K23" s="33">
        <v>160190093.38999999</v>
      </c>
      <c r="L23" s="35">
        <f>J23/K23</f>
        <v>0.55767966438789018</v>
      </c>
    </row>
    <row r="24" spans="1:12" ht="16.8" customHeight="1">
      <c r="A24" s="16" t="s">
        <v>25</v>
      </c>
      <c r="B24" s="33">
        <v>79742347.540000007</v>
      </c>
      <c r="C24" s="33">
        <v>7129973.1299999999</v>
      </c>
      <c r="D24" s="33">
        <v>34487558.240000002</v>
      </c>
      <c r="E24" s="33">
        <f>SUM(B24:D24)</f>
        <v>121359878.91</v>
      </c>
      <c r="F24" s="34">
        <v>2318753.73</v>
      </c>
      <c r="G24" s="34">
        <v>155861.32</v>
      </c>
      <c r="H24" s="34">
        <v>55578.26</v>
      </c>
      <c r="I24" s="34">
        <v>9426902.3900000006</v>
      </c>
      <c r="J24" s="34">
        <f>E24-F24-G24-H24-I24</f>
        <v>109402783.20999999</v>
      </c>
      <c r="K24" s="33">
        <v>196842143.06999999</v>
      </c>
      <c r="L24" s="35">
        <f>J24/K24</f>
        <v>0.55578943362293476</v>
      </c>
    </row>
    <row r="25" spans="1:12" ht="16.8" customHeight="1">
      <c r="A25" s="16" t="s">
        <v>10</v>
      </c>
      <c r="B25" s="33">
        <v>84995933.900000006</v>
      </c>
      <c r="C25" s="33">
        <v>10521098.789999999</v>
      </c>
      <c r="D25" s="33">
        <v>39522572.020000003</v>
      </c>
      <c r="E25" s="33">
        <f>SUM(B25:D25)</f>
        <v>135039604.71000001</v>
      </c>
      <c r="F25" s="34">
        <v>7811853.6200000001</v>
      </c>
      <c r="G25" s="34">
        <v>296.57</v>
      </c>
      <c r="H25" s="34">
        <v>53110.23</v>
      </c>
      <c r="I25" s="34">
        <v>8057532.0599999996</v>
      </c>
      <c r="J25" s="34">
        <f>E25-F25-G25-H25-I25</f>
        <v>119116812.23</v>
      </c>
      <c r="K25" s="33">
        <v>214529630.52000001</v>
      </c>
      <c r="L25" s="35">
        <f>J25/K25</f>
        <v>0.55524643351723424</v>
      </c>
    </row>
    <row r="26" spans="1:12" ht="16.8" customHeight="1">
      <c r="A26" s="16" t="s">
        <v>13</v>
      </c>
      <c r="B26" s="33">
        <v>25216254.260000002</v>
      </c>
      <c r="C26" s="33">
        <v>2783294.55</v>
      </c>
      <c r="D26" s="33">
        <v>20813714.850000001</v>
      </c>
      <c r="E26" s="33">
        <f>SUM(B26:D26)</f>
        <v>48813263.660000004</v>
      </c>
      <c r="F26" s="34">
        <v>1103913.49</v>
      </c>
      <c r="G26" s="34">
        <v>12821.65</v>
      </c>
      <c r="H26" s="34">
        <v>228658.16</v>
      </c>
      <c r="I26" s="34">
        <v>1882293.09</v>
      </c>
      <c r="J26" s="34">
        <f>E26-F26-G26-H26-I26</f>
        <v>45585577.270000003</v>
      </c>
      <c r="K26" s="33">
        <v>82176809.830000013</v>
      </c>
      <c r="L26" s="35">
        <f>J26/K26</f>
        <v>0.55472556508707682</v>
      </c>
    </row>
    <row r="27" spans="1:12" ht="16.8" customHeight="1">
      <c r="A27" s="16" t="s">
        <v>26</v>
      </c>
      <c r="B27" s="33">
        <v>36159054.359999999</v>
      </c>
      <c r="C27" s="33">
        <v>5454013.0199999996</v>
      </c>
      <c r="D27" s="33">
        <v>12250351.09</v>
      </c>
      <c r="E27" s="33">
        <f>SUM(B27:D27)</f>
        <v>53863418.469999999</v>
      </c>
      <c r="F27" s="34">
        <v>132916.38</v>
      </c>
      <c r="G27" s="34">
        <v>0</v>
      </c>
      <c r="H27" s="34">
        <v>524418.14</v>
      </c>
      <c r="I27" s="34">
        <v>2640480.64</v>
      </c>
      <c r="J27" s="34">
        <f>E27-F27-G27-H27-I27</f>
        <v>50565603.309999995</v>
      </c>
      <c r="K27" s="33">
        <v>91428629.780000001</v>
      </c>
      <c r="L27" s="35">
        <f>J27/K27</f>
        <v>0.55306093322926742</v>
      </c>
    </row>
    <row r="28" spans="1:12" ht="16.8" customHeight="1">
      <c r="A28" s="16" t="s">
        <v>56</v>
      </c>
      <c r="B28" s="33">
        <v>40125515.939999998</v>
      </c>
      <c r="C28" s="33">
        <v>3688514.64</v>
      </c>
      <c r="D28" s="33">
        <v>25755221.460000001</v>
      </c>
      <c r="E28" s="33">
        <f>SUM(B28:D28)</f>
        <v>69569252.039999992</v>
      </c>
      <c r="F28" s="34">
        <v>3237276.74</v>
      </c>
      <c r="G28" s="34">
        <v>274159.82</v>
      </c>
      <c r="H28" s="34">
        <v>16675.25</v>
      </c>
      <c r="I28" s="34">
        <v>3293091.8</v>
      </c>
      <c r="J28" s="34">
        <f>E28-F28-G28-H28-I28</f>
        <v>62748048.429999992</v>
      </c>
      <c r="K28" s="33">
        <v>113522210.47999999</v>
      </c>
      <c r="L28" s="35">
        <f>J28/K28</f>
        <v>0.55273807799095631</v>
      </c>
    </row>
    <row r="29" spans="1:12" ht="16.8" customHeight="1">
      <c r="A29" s="16" t="s">
        <v>22</v>
      </c>
      <c r="B29" s="33">
        <v>37248051.960000001</v>
      </c>
      <c r="C29" s="33">
        <v>5947328.7199999997</v>
      </c>
      <c r="D29" s="33">
        <v>14227864.4</v>
      </c>
      <c r="E29" s="33">
        <f>SUM(B29:D29)</f>
        <v>57423245.079999998</v>
      </c>
      <c r="F29" s="34">
        <v>1685972.95</v>
      </c>
      <c r="G29" s="34">
        <v>7945.23</v>
      </c>
      <c r="H29" s="34">
        <v>40269.599999999999</v>
      </c>
      <c r="I29" s="34">
        <v>2804208.41</v>
      </c>
      <c r="J29" s="34">
        <f>E29-F29-G29-H29-I29</f>
        <v>52884848.890000001</v>
      </c>
      <c r="K29" s="33">
        <v>95856875.180000007</v>
      </c>
      <c r="L29" s="35">
        <f>J29/K29</f>
        <v>0.55170637255484123</v>
      </c>
    </row>
    <row r="30" spans="1:12" ht="16.8" customHeight="1">
      <c r="A30" s="16" t="s">
        <v>14</v>
      </c>
      <c r="B30" s="33">
        <v>28721299.260000002</v>
      </c>
      <c r="C30" s="33">
        <v>2438470.21</v>
      </c>
      <c r="D30" s="33">
        <v>14609138.25</v>
      </c>
      <c r="E30" s="33">
        <f>SUM(B30:D30)</f>
        <v>45768907.719999999</v>
      </c>
      <c r="F30" s="34">
        <v>1336407.22</v>
      </c>
      <c r="G30" s="34">
        <v>0</v>
      </c>
      <c r="H30" s="34">
        <v>321801.25</v>
      </c>
      <c r="I30" s="34">
        <v>1903779.51</v>
      </c>
      <c r="J30" s="34">
        <f>E30-F30-G30-H30-I30</f>
        <v>42206919.740000002</v>
      </c>
      <c r="K30" s="33">
        <v>77043983.000000015</v>
      </c>
      <c r="L30" s="35">
        <f>J30/K30</f>
        <v>0.54782889067404517</v>
      </c>
    </row>
    <row r="31" spans="1:12" ht="16.8" customHeight="1">
      <c r="A31" s="16" t="s">
        <v>34</v>
      </c>
      <c r="B31" s="33">
        <v>102959900.75</v>
      </c>
      <c r="C31" s="33">
        <v>9914160.9299999997</v>
      </c>
      <c r="D31" s="33">
        <v>36099850.479999997</v>
      </c>
      <c r="E31" s="33">
        <f>SUM(B31:D31)</f>
        <v>148973912.16</v>
      </c>
      <c r="F31" s="34">
        <v>2869333.04</v>
      </c>
      <c r="G31" s="34">
        <v>1400303.31</v>
      </c>
      <c r="H31" s="34">
        <v>454896.66</v>
      </c>
      <c r="I31" s="34">
        <v>6219390.3300000001</v>
      </c>
      <c r="J31" s="34">
        <f>E31-F31-G31-H31-I31</f>
        <v>138029988.81999999</v>
      </c>
      <c r="K31" s="33">
        <v>259763766.81999999</v>
      </c>
      <c r="L31" s="35">
        <f>J31/K31</f>
        <v>0.5313673670109893</v>
      </c>
    </row>
    <row r="32" spans="1:12" ht="16.8" customHeight="1">
      <c r="A32" s="16" t="s">
        <v>21</v>
      </c>
      <c r="B32" s="33">
        <v>45664181.240000002</v>
      </c>
      <c r="C32" s="33">
        <v>5610803.7999999998</v>
      </c>
      <c r="D32" s="33">
        <v>24784620.18</v>
      </c>
      <c r="E32" s="33">
        <f>SUM(B32:D32)</f>
        <v>76059605.219999999</v>
      </c>
      <c r="F32" s="34">
        <v>831641.43</v>
      </c>
      <c r="G32" s="34">
        <v>1431798.79</v>
      </c>
      <c r="H32" s="34">
        <v>76581.95</v>
      </c>
      <c r="I32" s="34">
        <v>3783747.76</v>
      </c>
      <c r="J32" s="34">
        <f>E32-F32-G32-H32-I32</f>
        <v>69935835.289999977</v>
      </c>
      <c r="K32" s="33">
        <v>135978302.11000001</v>
      </c>
      <c r="L32" s="35">
        <f>J32/K32</f>
        <v>0.51431613871325732</v>
      </c>
    </row>
    <row r="33" spans="1:12" ht="16.8" customHeight="1">
      <c r="A33" s="16" t="s">
        <v>64</v>
      </c>
      <c r="B33" s="33">
        <v>122099684.31999999</v>
      </c>
      <c r="C33" s="33">
        <v>87536065.349999994</v>
      </c>
      <c r="D33" s="33">
        <v>21565841.91</v>
      </c>
      <c r="E33" s="33">
        <f>SUM(B33:D33)</f>
        <v>231201591.57999998</v>
      </c>
      <c r="F33" s="34">
        <v>0</v>
      </c>
      <c r="G33" s="34">
        <v>617.20000000000005</v>
      </c>
      <c r="H33" s="34">
        <v>1378432.08</v>
      </c>
      <c r="I33" s="34">
        <v>8483233.6899999995</v>
      </c>
      <c r="J33" s="34">
        <f>E33-F33-G33-H33-I33</f>
        <v>221339308.60999998</v>
      </c>
      <c r="K33" s="33">
        <v>431221042.58999997</v>
      </c>
      <c r="L33" s="35">
        <f>J33/K33</f>
        <v>0.51328503655710245</v>
      </c>
    </row>
    <row r="34" spans="1:12" ht="16.8" customHeight="1">
      <c r="A34" s="16" t="s">
        <v>29</v>
      </c>
      <c r="B34" s="33">
        <v>2361045701.2800002</v>
      </c>
      <c r="C34" s="33">
        <v>236478669.34</v>
      </c>
      <c r="D34" s="33">
        <v>788976174.61000001</v>
      </c>
      <c r="E34" s="33">
        <f>SUM(B34:D34)</f>
        <v>3386500545.2300005</v>
      </c>
      <c r="F34" s="34">
        <v>42263348.390000001</v>
      </c>
      <c r="G34" s="34">
        <v>206120.72</v>
      </c>
      <c r="H34" s="34">
        <v>56293154.159999996</v>
      </c>
      <c r="I34" s="34">
        <v>362536478.49000001</v>
      </c>
      <c r="J34" s="34">
        <f>E34-F34-G34-H34-I34</f>
        <v>2925201443.4700012</v>
      </c>
      <c r="K34" s="33">
        <v>5753905636.5</v>
      </c>
      <c r="L34" s="35">
        <f>J34/K34</f>
        <v>0.50838536956774805</v>
      </c>
    </row>
    <row r="35" spans="1:12" ht="16.8" customHeight="1">
      <c r="A35" s="16" t="s">
        <v>51</v>
      </c>
      <c r="B35" s="33">
        <v>127966397.56999999</v>
      </c>
      <c r="C35" s="33">
        <v>18269960.93</v>
      </c>
      <c r="D35" s="33">
        <v>47372473.75</v>
      </c>
      <c r="E35" s="33">
        <f>SUM(B35:D35)</f>
        <v>193608832.25</v>
      </c>
      <c r="F35" s="34">
        <v>1264036.24</v>
      </c>
      <c r="G35" s="34">
        <v>0</v>
      </c>
      <c r="H35" s="34">
        <v>1242515.99</v>
      </c>
      <c r="I35" s="34">
        <v>16024039.6</v>
      </c>
      <c r="J35" s="34">
        <f>E35-F35-G35-H35-I35</f>
        <v>175078240.41999999</v>
      </c>
      <c r="K35" s="33">
        <v>351868676.78999996</v>
      </c>
      <c r="L35" s="35">
        <f>J35/K35</f>
        <v>0.49756699578146613</v>
      </c>
    </row>
    <row r="36" spans="1:12" ht="16.8" customHeight="1">
      <c r="A36" s="16" t="s">
        <v>12</v>
      </c>
      <c r="B36" s="33">
        <v>65710651.649999999</v>
      </c>
      <c r="C36" s="33">
        <v>6227144.7599999998</v>
      </c>
      <c r="D36" s="33">
        <v>21073034.489999998</v>
      </c>
      <c r="E36" s="33">
        <f>SUM(B36:D36)</f>
        <v>93010830.899999991</v>
      </c>
      <c r="F36" s="34">
        <v>3065222.31</v>
      </c>
      <c r="G36" s="34">
        <v>842907.96</v>
      </c>
      <c r="H36" s="34">
        <v>94050.26</v>
      </c>
      <c r="I36" s="34">
        <v>5264231.6500000004</v>
      </c>
      <c r="J36" s="34">
        <f>E36-F36-G36-H36-I36</f>
        <v>83744418.719999984</v>
      </c>
      <c r="K36" s="33">
        <v>169844904.34999996</v>
      </c>
      <c r="L36" s="35">
        <f>J36/K36</f>
        <v>0.49306406359667748</v>
      </c>
    </row>
    <row r="37" spans="1:12" ht="16.8" customHeight="1">
      <c r="A37" s="16" t="s">
        <v>2</v>
      </c>
      <c r="B37" s="33">
        <v>45258623.5</v>
      </c>
      <c r="C37" s="33">
        <v>4979420.7</v>
      </c>
      <c r="D37" s="33">
        <v>18501629.559999999</v>
      </c>
      <c r="E37" s="33">
        <f>SUM(B37:D37)</f>
        <v>68739673.760000005</v>
      </c>
      <c r="F37" s="34">
        <v>674880.14</v>
      </c>
      <c r="G37" s="34">
        <v>0</v>
      </c>
      <c r="H37" s="34">
        <v>1978241.31</v>
      </c>
      <c r="I37" s="34">
        <v>3074476.03</v>
      </c>
      <c r="J37" s="34">
        <f>E37-F37-G37-H37-I37</f>
        <v>63012076.280000001</v>
      </c>
      <c r="K37" s="33">
        <v>128810781.83000001</v>
      </c>
      <c r="L37" s="35">
        <f>J37/K37</f>
        <v>0.48918324525940032</v>
      </c>
    </row>
    <row r="38" spans="1:12" ht="16.8" customHeight="1">
      <c r="A38" s="16" t="s">
        <v>53</v>
      </c>
      <c r="B38" s="33">
        <v>26432016.039999999</v>
      </c>
      <c r="C38" s="33">
        <v>2134750.0499999998</v>
      </c>
      <c r="D38" s="33">
        <v>10029432.77</v>
      </c>
      <c r="E38" s="33">
        <f>SUM(B38:D38)</f>
        <v>38596198.859999999</v>
      </c>
      <c r="F38" s="34">
        <v>885561.65</v>
      </c>
      <c r="G38" s="34">
        <v>0</v>
      </c>
      <c r="H38" s="34">
        <v>19386.189999999999</v>
      </c>
      <c r="I38" s="34">
        <v>1998367.83</v>
      </c>
      <c r="J38" s="34">
        <f>E38-F38-G38-H38-I38</f>
        <v>35692883.190000005</v>
      </c>
      <c r="K38" s="33">
        <v>73014098.479999989</v>
      </c>
      <c r="L38" s="35">
        <f>J38/K38</f>
        <v>0.48884919396460114</v>
      </c>
    </row>
    <row r="39" spans="1:12" ht="16.8" customHeight="1">
      <c r="A39" s="16" t="s">
        <v>16</v>
      </c>
      <c r="B39" s="33">
        <v>20711519.690000001</v>
      </c>
      <c r="C39" s="33">
        <v>4658510.22</v>
      </c>
      <c r="D39" s="33">
        <v>7353611.9500000002</v>
      </c>
      <c r="E39" s="33">
        <f>SUM(B39:D39)</f>
        <v>32723641.859999999</v>
      </c>
      <c r="F39" s="34">
        <v>1666676.51</v>
      </c>
      <c r="G39" s="34">
        <v>0</v>
      </c>
      <c r="H39" s="34">
        <v>0</v>
      </c>
      <c r="I39" s="34">
        <v>938864.68</v>
      </c>
      <c r="J39" s="34">
        <f>E39-F39-G39-H39-I39</f>
        <v>30118100.669999998</v>
      </c>
      <c r="K39" s="33">
        <v>61919653.580000006</v>
      </c>
      <c r="L39" s="35">
        <f>J39/K39</f>
        <v>0.48640615585950431</v>
      </c>
    </row>
    <row r="40" spans="1:12" ht="16.8" customHeight="1">
      <c r="A40" s="16" t="s">
        <v>1</v>
      </c>
      <c r="B40" s="33">
        <v>56024324.18</v>
      </c>
      <c r="C40" s="33">
        <v>11944054.130000001</v>
      </c>
      <c r="D40" s="33">
        <v>19494383.539999999</v>
      </c>
      <c r="E40" s="33">
        <f>SUM(B40:D40)</f>
        <v>87462761.849999994</v>
      </c>
      <c r="F40" s="34">
        <v>629729.34</v>
      </c>
      <c r="G40" s="34">
        <v>36970</v>
      </c>
      <c r="H40" s="34">
        <v>3822.94</v>
      </c>
      <c r="I40" s="34">
        <v>6448605.2199999997</v>
      </c>
      <c r="J40" s="34">
        <f>E40-F40-G40-H40-I40</f>
        <v>80343634.349999994</v>
      </c>
      <c r="K40" s="33">
        <v>165299170.72999996</v>
      </c>
      <c r="L40" s="35">
        <f>J40/K40</f>
        <v>0.48604983313094458</v>
      </c>
    </row>
    <row r="41" spans="1:12" ht="16.8" customHeight="1">
      <c r="A41" s="16" t="s">
        <v>31</v>
      </c>
      <c r="B41" s="33">
        <v>55923199.890000001</v>
      </c>
      <c r="C41" s="33">
        <v>7705577.54</v>
      </c>
      <c r="D41" s="33">
        <v>36376871.189999998</v>
      </c>
      <c r="E41" s="33">
        <f>SUM(B41:D41)</f>
        <v>100005648.62</v>
      </c>
      <c r="F41" s="34">
        <v>909562.58</v>
      </c>
      <c r="G41" s="34">
        <v>244827.62</v>
      </c>
      <c r="H41" s="34">
        <v>6344365.0499999998</v>
      </c>
      <c r="I41" s="34">
        <v>6459078.8200000003</v>
      </c>
      <c r="J41" s="34">
        <f>E41-F41-G41-H41-I41</f>
        <v>86047814.550000012</v>
      </c>
      <c r="K41" s="33">
        <v>179639783.60000002</v>
      </c>
      <c r="L41" s="35">
        <f>J41/K41</f>
        <v>0.47900199402155147</v>
      </c>
    </row>
    <row r="42" spans="1:12" ht="16.8" customHeight="1">
      <c r="A42" s="16" t="s">
        <v>15</v>
      </c>
      <c r="B42" s="33">
        <v>119599218.59999999</v>
      </c>
      <c r="C42" s="33">
        <v>18463476.48</v>
      </c>
      <c r="D42" s="33">
        <v>44326034.32</v>
      </c>
      <c r="E42" s="33">
        <f>SUM(B42:D42)</f>
        <v>182388729.39999998</v>
      </c>
      <c r="F42" s="34">
        <v>9767579.8000000007</v>
      </c>
      <c r="G42" s="34">
        <v>1026122.38</v>
      </c>
      <c r="H42" s="34">
        <v>666951.37</v>
      </c>
      <c r="I42" s="34">
        <v>9527990.0899999999</v>
      </c>
      <c r="J42" s="34">
        <f>E42-F42-G42-H42-I42</f>
        <v>161400085.75999996</v>
      </c>
      <c r="K42" s="33">
        <v>342131062.23999989</v>
      </c>
      <c r="L42" s="35">
        <f>J42/K42</f>
        <v>0.47174929017927109</v>
      </c>
    </row>
    <row r="43" spans="1:12" ht="16.8" customHeight="1">
      <c r="A43" s="16" t="s">
        <v>27</v>
      </c>
      <c r="B43" s="33">
        <v>101208754.67</v>
      </c>
      <c r="C43" s="33">
        <v>13153091.380000001</v>
      </c>
      <c r="D43" s="33">
        <v>60013628.700000003</v>
      </c>
      <c r="E43" s="33">
        <f>SUM(B43:D43)</f>
        <v>174375474.75</v>
      </c>
      <c r="F43" s="34">
        <v>1129743.99</v>
      </c>
      <c r="G43" s="34">
        <v>3080854.75</v>
      </c>
      <c r="H43" s="34">
        <v>2509824.81</v>
      </c>
      <c r="I43" s="34">
        <v>17948098.649999999</v>
      </c>
      <c r="J43" s="34">
        <f>E43-F43-G43-H43-I43</f>
        <v>149706952.54999998</v>
      </c>
      <c r="K43" s="33">
        <v>319096650.44000012</v>
      </c>
      <c r="L43" s="35">
        <f>J43/K43</f>
        <v>0.46915864627087162</v>
      </c>
    </row>
    <row r="44" spans="1:12" ht="16.8" customHeight="1">
      <c r="A44" s="16" t="s">
        <v>23</v>
      </c>
      <c r="B44" s="33">
        <v>77560832.530000001</v>
      </c>
      <c r="C44" s="33">
        <v>5961940.4000000004</v>
      </c>
      <c r="D44" s="33">
        <v>51110771.229999997</v>
      </c>
      <c r="E44" s="33">
        <f>SUM(B44:D44)</f>
        <v>134633544.16</v>
      </c>
      <c r="F44" s="34">
        <v>4065267.82</v>
      </c>
      <c r="G44" s="34">
        <v>23658.34</v>
      </c>
      <c r="H44" s="34">
        <v>591395.49</v>
      </c>
      <c r="I44" s="34">
        <v>14112380.68</v>
      </c>
      <c r="J44" s="34">
        <f>E44-F44-G44-H44-I44</f>
        <v>115840841.83000001</v>
      </c>
      <c r="K44" s="33">
        <v>246923590.30999997</v>
      </c>
      <c r="L44" s="35">
        <f>J44/K44</f>
        <v>0.46913639026780612</v>
      </c>
    </row>
    <row r="45" spans="1:12" ht="16.8" customHeight="1">
      <c r="A45" s="16" t="s">
        <v>3</v>
      </c>
      <c r="B45" s="33">
        <v>123845943.11</v>
      </c>
      <c r="C45" s="33">
        <v>17093829.579999998</v>
      </c>
      <c r="D45" s="33">
        <v>34448444.479999997</v>
      </c>
      <c r="E45" s="33">
        <f>SUM(B45:D45)</f>
        <v>175388217.16999999</v>
      </c>
      <c r="F45" s="34">
        <v>2983731.61</v>
      </c>
      <c r="G45" s="34">
        <v>1975.97</v>
      </c>
      <c r="H45" s="34">
        <v>1609333.43</v>
      </c>
      <c r="I45" s="34">
        <v>7475801.8600000003</v>
      </c>
      <c r="J45" s="34">
        <f>E45-F45-G45-H45-I45</f>
        <v>163317374.29999995</v>
      </c>
      <c r="K45" s="33">
        <v>349039485.80999994</v>
      </c>
      <c r="L45" s="35">
        <f>J45/K45</f>
        <v>0.46790515382807424</v>
      </c>
    </row>
    <row r="46" spans="1:12" ht="16.8" customHeight="1">
      <c r="A46" s="16" t="s">
        <v>57</v>
      </c>
      <c r="B46" s="33">
        <v>64043907.82</v>
      </c>
      <c r="C46" s="33">
        <v>12996416.92</v>
      </c>
      <c r="D46" s="33">
        <v>15641281.810000001</v>
      </c>
      <c r="E46" s="33">
        <f>SUM(B46:D46)</f>
        <v>92681606.549999997</v>
      </c>
      <c r="F46" s="34">
        <v>1220623.18</v>
      </c>
      <c r="G46" s="34">
        <v>0</v>
      </c>
      <c r="H46" s="34">
        <v>71811.820000000007</v>
      </c>
      <c r="I46" s="34">
        <v>9426139.1500000004</v>
      </c>
      <c r="J46" s="34">
        <f>E46-F46-G46-H46-I46</f>
        <v>81963032.399999991</v>
      </c>
      <c r="K46" s="33">
        <v>177782313.78</v>
      </c>
      <c r="L46" s="35">
        <f>J46/K46</f>
        <v>0.46103029405628421</v>
      </c>
    </row>
    <row r="47" spans="1:12" ht="16.8" customHeight="1">
      <c r="A47" s="16" t="s">
        <v>0</v>
      </c>
      <c r="B47" s="33">
        <v>111781895.72</v>
      </c>
      <c r="C47" s="33">
        <v>11457236.029999999</v>
      </c>
      <c r="D47" s="33">
        <v>63517463.240000002</v>
      </c>
      <c r="E47" s="33">
        <f>SUM(B47:D47)</f>
        <v>186756594.99000001</v>
      </c>
      <c r="F47" s="34">
        <v>2299638.94</v>
      </c>
      <c r="G47" s="34">
        <v>1398344.27</v>
      </c>
      <c r="H47" s="34">
        <v>-1173345.83</v>
      </c>
      <c r="I47" s="34">
        <v>18009699.140000001</v>
      </c>
      <c r="J47" s="34">
        <f>E47-F47-G47-H47-I47</f>
        <v>166222258.47000003</v>
      </c>
      <c r="K47" s="33">
        <v>363385791.02999997</v>
      </c>
      <c r="L47" s="35">
        <f>J47/K47</f>
        <v>0.45742641174507909</v>
      </c>
    </row>
    <row r="48" spans="1:12" ht="16.8" customHeight="1">
      <c r="A48" s="16" t="s">
        <v>6</v>
      </c>
      <c r="B48" s="33">
        <v>272532374.39999998</v>
      </c>
      <c r="C48" s="33">
        <v>36713376.100000001</v>
      </c>
      <c r="D48" s="33">
        <v>150103329</v>
      </c>
      <c r="E48" s="33">
        <f>SUM(B48:D48)</f>
        <v>459349079.5</v>
      </c>
      <c r="F48" s="34">
        <v>12379670.640000001</v>
      </c>
      <c r="G48" s="34">
        <v>5236140.71</v>
      </c>
      <c r="H48" s="34">
        <v>9495347.8499999996</v>
      </c>
      <c r="I48" s="34">
        <v>31566691.640000001</v>
      </c>
      <c r="J48" s="34">
        <f>E48-F48-G48-H48-I48</f>
        <v>400671228.66000003</v>
      </c>
      <c r="K48" s="33">
        <v>882223899.78999996</v>
      </c>
      <c r="L48" s="35">
        <f>J48/K48</f>
        <v>0.45416047871223364</v>
      </c>
    </row>
    <row r="49" spans="1:12" ht="16.8" customHeight="1">
      <c r="A49" s="16" t="s">
        <v>60</v>
      </c>
      <c r="B49" s="33">
        <v>365714561.85000002</v>
      </c>
      <c r="C49" s="33">
        <v>37946087.350000001</v>
      </c>
      <c r="D49" s="33">
        <v>136320149.12</v>
      </c>
      <c r="E49" s="33">
        <f>SUM(B49:D49)</f>
        <v>539980798.32000005</v>
      </c>
      <c r="F49" s="34">
        <v>5532649.8399999999</v>
      </c>
      <c r="G49" s="34">
        <v>4528142.45</v>
      </c>
      <c r="H49" s="34">
        <v>1004378.35</v>
      </c>
      <c r="I49" s="34">
        <v>47364782.640000001</v>
      </c>
      <c r="J49" s="34">
        <f>E49-F49-G49-H49-I49</f>
        <v>481550845.04000008</v>
      </c>
      <c r="K49" s="33">
        <v>1078426941.7099998</v>
      </c>
      <c r="L49" s="35">
        <f>J49/K49</f>
        <v>0.44653080001546747</v>
      </c>
    </row>
    <row r="50" spans="1:12" ht="16.8" customHeight="1">
      <c r="A50" s="16" t="s">
        <v>8</v>
      </c>
      <c r="B50" s="33">
        <v>13654988.390000001</v>
      </c>
      <c r="C50" s="33">
        <v>1766795.86</v>
      </c>
      <c r="D50" s="33">
        <v>5470287.5499999998</v>
      </c>
      <c r="E50" s="33">
        <f>SUM(B50:D50)</f>
        <v>20892071.800000001</v>
      </c>
      <c r="F50" s="34">
        <v>254427.32</v>
      </c>
      <c r="G50" s="34">
        <v>4444.63</v>
      </c>
      <c r="H50" s="34">
        <v>16442.48</v>
      </c>
      <c r="I50" s="34">
        <v>767775.58</v>
      </c>
      <c r="J50" s="34">
        <f>E50-F50-G50-H50-I50</f>
        <v>19848981.790000003</v>
      </c>
      <c r="K50" s="33">
        <v>45023709.900000006</v>
      </c>
      <c r="L50" s="35">
        <f>J50/K50</f>
        <v>0.44085620296696165</v>
      </c>
    </row>
    <row r="51" spans="1:12" ht="16.8" customHeight="1">
      <c r="A51" s="16" t="s">
        <v>17</v>
      </c>
      <c r="B51" s="33">
        <v>64406423.920000002</v>
      </c>
      <c r="C51" s="33">
        <v>7623931.4500000002</v>
      </c>
      <c r="D51" s="33">
        <v>30706669.960000001</v>
      </c>
      <c r="E51" s="33">
        <f>SUM(B51:D51)</f>
        <v>102737025.33000001</v>
      </c>
      <c r="F51" s="34">
        <v>1867740.08</v>
      </c>
      <c r="G51" s="34">
        <v>1873263.85</v>
      </c>
      <c r="H51" s="34">
        <v>648563.05000000005</v>
      </c>
      <c r="I51" s="34">
        <v>4445158.68</v>
      </c>
      <c r="J51" s="34">
        <f>E51-F51-G51-H51-I51</f>
        <v>93902299.670000017</v>
      </c>
      <c r="K51" s="33">
        <v>214979580.59</v>
      </c>
      <c r="L51" s="35">
        <f>J51/K51</f>
        <v>0.43679636648415704</v>
      </c>
    </row>
    <row r="52" spans="1:12" ht="16.8" customHeight="1">
      <c r="A52" s="16" t="s">
        <v>35</v>
      </c>
      <c r="B52" s="33">
        <v>57787632.039999999</v>
      </c>
      <c r="C52" s="33">
        <v>4183286.75</v>
      </c>
      <c r="D52" s="33">
        <v>21938254.66</v>
      </c>
      <c r="E52" s="33">
        <f>SUM(B52:D52)</f>
        <v>83909173.450000003</v>
      </c>
      <c r="F52" s="34">
        <v>1364546.85</v>
      </c>
      <c r="G52" s="34">
        <v>546977.87</v>
      </c>
      <c r="H52" s="34">
        <v>753329.86</v>
      </c>
      <c r="I52" s="34">
        <v>3760954.79</v>
      </c>
      <c r="J52" s="34">
        <f>E52-F52-G52-H52-I52</f>
        <v>77483364.079999998</v>
      </c>
      <c r="K52" s="33">
        <v>180902704.59000003</v>
      </c>
      <c r="L52" s="35">
        <f>J52/K52</f>
        <v>0.4283151225163227</v>
      </c>
    </row>
    <row r="53" spans="1:12" ht="16.8" customHeight="1">
      <c r="A53" s="16" t="s">
        <v>24</v>
      </c>
      <c r="B53" s="33">
        <v>1089097936.4100001</v>
      </c>
      <c r="C53" s="33">
        <v>165513532.18000001</v>
      </c>
      <c r="D53" s="33">
        <v>440374795.56</v>
      </c>
      <c r="E53" s="33">
        <f>SUM(B53:D53)</f>
        <v>1694986264.1500001</v>
      </c>
      <c r="F53" s="34">
        <v>61282793</v>
      </c>
      <c r="G53" s="34">
        <v>12365071.050000001</v>
      </c>
      <c r="H53" s="34">
        <v>6608687.3099999996</v>
      </c>
      <c r="I53" s="34">
        <v>130533673</v>
      </c>
      <c r="J53" s="34">
        <f>E53-F53-G53-H53-I53</f>
        <v>1484196039.7900002</v>
      </c>
      <c r="K53" s="33">
        <v>3650349215.8299994</v>
      </c>
      <c r="L53" s="35">
        <f>J53/K53</f>
        <v>0.40659015125283859</v>
      </c>
    </row>
    <row r="54" spans="1:12" ht="16.8" customHeight="1">
      <c r="A54" s="16" t="s">
        <v>5</v>
      </c>
      <c r="B54" s="33">
        <v>293152071.18000001</v>
      </c>
      <c r="C54" s="33">
        <v>32598426.940000001</v>
      </c>
      <c r="D54" s="33">
        <v>137502506.28999999</v>
      </c>
      <c r="E54" s="33">
        <f>SUM(B54:D54)</f>
        <v>463253004.40999997</v>
      </c>
      <c r="F54" s="34">
        <v>27665749.77</v>
      </c>
      <c r="G54" s="34">
        <v>0</v>
      </c>
      <c r="H54" s="34">
        <v>1192019.17</v>
      </c>
      <c r="I54" s="34">
        <v>32724566.300000001</v>
      </c>
      <c r="J54" s="34">
        <f>E54-F54-G54-H54-I54</f>
        <v>401670669.16999996</v>
      </c>
      <c r="K54" s="33">
        <v>1008775929.9099998</v>
      </c>
      <c r="L54" s="35">
        <f>J54/K54</f>
        <v>0.39817630185311409</v>
      </c>
    </row>
    <row r="55" spans="1:12" ht="16.8" customHeight="1">
      <c r="A55" s="16" t="s">
        <v>4</v>
      </c>
      <c r="B55" s="33">
        <v>240625461.75</v>
      </c>
      <c r="C55" s="33">
        <v>26510413.649999999</v>
      </c>
      <c r="D55" s="33">
        <v>72988044.310000002</v>
      </c>
      <c r="E55" s="33">
        <f>SUM(B55:D55)</f>
        <v>340123919.71000004</v>
      </c>
      <c r="F55" s="34">
        <v>7091627.8700000001</v>
      </c>
      <c r="G55" s="34">
        <v>58526.23</v>
      </c>
      <c r="H55" s="34">
        <v>719793.47</v>
      </c>
      <c r="I55" s="34">
        <v>34151801.140000001</v>
      </c>
      <c r="J55" s="34">
        <f>E55-F55-G55-H55-I55</f>
        <v>298102171</v>
      </c>
      <c r="K55" s="33">
        <v>778546758.47000003</v>
      </c>
      <c r="L55" s="35">
        <f>J55/K55</f>
        <v>0.38289565495825884</v>
      </c>
    </row>
    <row r="56" spans="1:12" ht="16.8" customHeight="1">
      <c r="A56" s="16" t="s">
        <v>30</v>
      </c>
      <c r="B56" s="33">
        <v>57584982.399999999</v>
      </c>
      <c r="C56" s="33">
        <v>11132731.130000001</v>
      </c>
      <c r="D56" s="33">
        <v>45497485.969999999</v>
      </c>
      <c r="E56" s="33">
        <f>SUM(B56:D56)</f>
        <v>114215199.5</v>
      </c>
      <c r="F56" s="34">
        <v>1965336.09</v>
      </c>
      <c r="G56" s="34">
        <v>67618.23</v>
      </c>
      <c r="H56" s="34">
        <v>483106.05</v>
      </c>
      <c r="I56" s="34">
        <v>15064538.98</v>
      </c>
      <c r="J56" s="34">
        <f>E56-F56-G56-H56-I56</f>
        <v>96634600.149999991</v>
      </c>
      <c r="K56" s="33">
        <v>288829417.37</v>
      </c>
      <c r="L56" s="35">
        <f>J56/K56</f>
        <v>0.33457326137319277</v>
      </c>
    </row>
    <row r="57" spans="1:12" ht="16.8" customHeight="1">
      <c r="A57" s="16" t="s">
        <v>59</v>
      </c>
      <c r="B57" s="33">
        <v>83808606.120000005</v>
      </c>
      <c r="C57" s="33">
        <v>5893307.9100000001</v>
      </c>
      <c r="D57" s="33">
        <v>78471545.560000002</v>
      </c>
      <c r="E57" s="33">
        <f>SUM(B57:D57)</f>
        <v>168173459.59</v>
      </c>
      <c r="F57" s="34">
        <v>10828704.140000001</v>
      </c>
      <c r="G57" s="34">
        <v>0</v>
      </c>
      <c r="H57" s="34">
        <v>1158223.3899999999</v>
      </c>
      <c r="I57" s="34">
        <v>5730561.2800000003</v>
      </c>
      <c r="J57" s="34">
        <f>E57-F57-G57-H57-I57</f>
        <v>150455970.78</v>
      </c>
      <c r="K57" s="33">
        <v>452378060.71999997</v>
      </c>
      <c r="L57" s="35">
        <f>J57/K57</f>
        <v>0.33258900871659408</v>
      </c>
    </row>
    <row r="58" spans="1:12">
      <c r="A58" s="38" t="s">
        <v>61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9">
        <f>AVERAGE(L12:L57)</f>
        <v>0.5066024459954902</v>
      </c>
    </row>
    <row r="59" spans="1:1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>
      <c r="A60" s="45" t="s">
        <v>65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</sheetData>
  <sortState ref="A12:L57">
    <sortCondition descending="1" ref="L12:L57"/>
  </sortState>
  <mergeCells count="4">
    <mergeCell ref="A3:L3"/>
    <mergeCell ref="A4:L4"/>
    <mergeCell ref="A7:N7"/>
    <mergeCell ref="A9:N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AUTONOMIA FISCAL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2024-09-06T09:01:42Z</dcterms:modified>
</cp:coreProperties>
</file>