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04" yWindow="312" windowWidth="13800" windowHeight="8016"/>
  </bookViews>
  <sheets>
    <sheet name="Orden ALFABETICO" sheetId="5" r:id="rId1"/>
    <sheet name="Orden AHORRO BRUTO" sheetId="9" r:id="rId2"/>
  </sheets>
  <calcPr calcId="145621"/>
</workbook>
</file>

<file path=xl/calcChain.xml><?xml version="1.0" encoding="utf-8"?>
<calcChain xmlns="http://schemas.openxmlformats.org/spreadsheetml/2006/main">
  <c r="L39" i="9" l="1"/>
  <c r="G39" i="9"/>
  <c r="L21" i="9"/>
  <c r="G21" i="9"/>
  <c r="L33" i="9"/>
  <c r="G33" i="9"/>
  <c r="L17" i="9"/>
  <c r="G17" i="9"/>
  <c r="L52" i="9"/>
  <c r="G52" i="9"/>
  <c r="L46" i="9"/>
  <c r="G46" i="9"/>
  <c r="L25" i="9"/>
  <c r="G25" i="9"/>
  <c r="L16" i="9"/>
  <c r="G16" i="9"/>
  <c r="M16" i="9" s="1"/>
  <c r="L35" i="9"/>
  <c r="G35" i="9"/>
  <c r="M35" i="9" s="1"/>
  <c r="L31" i="9"/>
  <c r="G31" i="9"/>
  <c r="M31" i="9" s="1"/>
  <c r="L47" i="9"/>
  <c r="G47" i="9"/>
  <c r="M47" i="9" s="1"/>
  <c r="L42" i="9"/>
  <c r="G42" i="9"/>
  <c r="M42" i="9" s="1"/>
  <c r="L13" i="9"/>
  <c r="G13" i="9"/>
  <c r="M13" i="9" s="1"/>
  <c r="L48" i="9"/>
  <c r="G48" i="9"/>
  <c r="M48" i="9" s="1"/>
  <c r="L19" i="9"/>
  <c r="G19" i="9"/>
  <c r="M19" i="9" s="1"/>
  <c r="L37" i="9"/>
  <c r="G37" i="9"/>
  <c r="M37" i="9" s="1"/>
  <c r="L43" i="9"/>
  <c r="G43" i="9"/>
  <c r="M43" i="9" s="1"/>
  <c r="L30" i="9"/>
  <c r="G30" i="9"/>
  <c r="M30" i="9" s="1"/>
  <c r="L20" i="9"/>
  <c r="G20" i="9"/>
  <c r="M20" i="9" s="1"/>
  <c r="L56" i="9"/>
  <c r="G56" i="9"/>
  <c r="M56" i="9" s="1"/>
  <c r="L27" i="9"/>
  <c r="G27" i="9"/>
  <c r="M27" i="9" s="1"/>
  <c r="L22" i="9"/>
  <c r="G22" i="9"/>
  <c r="M22" i="9" s="1"/>
  <c r="L55" i="9"/>
  <c r="G55" i="9"/>
  <c r="M55" i="9" s="1"/>
  <c r="L49" i="9"/>
  <c r="G49" i="9"/>
  <c r="M49" i="9" s="1"/>
  <c r="L50" i="9"/>
  <c r="G50" i="9"/>
  <c r="M50" i="9" s="1"/>
  <c r="L12" i="9"/>
  <c r="G12" i="9"/>
  <c r="M12" i="9" s="1"/>
  <c r="L51" i="9"/>
  <c r="G51" i="9"/>
  <c r="M51" i="9" s="1"/>
  <c r="L34" i="9"/>
  <c r="G34" i="9"/>
  <c r="M34" i="9" s="1"/>
  <c r="L24" i="9"/>
  <c r="G24" i="9"/>
  <c r="M24" i="9" s="1"/>
  <c r="L54" i="9"/>
  <c r="G54" i="9"/>
  <c r="M54" i="9" s="1"/>
  <c r="L40" i="9"/>
  <c r="G40" i="9"/>
  <c r="M40" i="9" s="1"/>
  <c r="L53" i="9"/>
  <c r="G53" i="9"/>
  <c r="M53" i="9" s="1"/>
  <c r="L38" i="9"/>
  <c r="G38" i="9"/>
  <c r="M38" i="9" s="1"/>
  <c r="L15" i="9"/>
  <c r="G15" i="9"/>
  <c r="M15" i="9" s="1"/>
  <c r="L26" i="9"/>
  <c r="G26" i="9"/>
  <c r="M26" i="9" s="1"/>
  <c r="L36" i="9"/>
  <c r="G36" i="9"/>
  <c r="M36" i="9" s="1"/>
  <c r="L41" i="9"/>
  <c r="G41" i="9"/>
  <c r="M41" i="9" s="1"/>
  <c r="L45" i="9"/>
  <c r="G45" i="9"/>
  <c r="M45" i="9" s="1"/>
  <c r="L28" i="9"/>
  <c r="G28" i="9"/>
  <c r="M28" i="9" s="1"/>
  <c r="L29" i="9"/>
  <c r="G29" i="9"/>
  <c r="M29" i="9" s="1"/>
  <c r="L14" i="9"/>
  <c r="G14" i="9"/>
  <c r="M14" i="9" s="1"/>
  <c r="L23" i="9"/>
  <c r="G23" i="9"/>
  <c r="M23" i="9" s="1"/>
  <c r="L11" i="9"/>
  <c r="G11" i="9"/>
  <c r="M11" i="9" s="1"/>
  <c r="L18" i="9"/>
  <c r="G18" i="9"/>
  <c r="M18" i="9" s="1"/>
  <c r="L32" i="9"/>
  <c r="G32" i="9"/>
  <c r="M32" i="9" s="1"/>
  <c r="L44" i="9"/>
  <c r="G44" i="9"/>
  <c r="M44" i="9" s="1"/>
  <c r="M25" i="9" l="1"/>
  <c r="M57" i="9" s="1"/>
  <c r="M46" i="9"/>
  <c r="M52" i="9"/>
  <c r="M17" i="9"/>
  <c r="M33" i="9"/>
  <c r="M21" i="9"/>
  <c r="M39" i="9"/>
  <c r="L51" i="5"/>
  <c r="L52" i="5"/>
  <c r="L53" i="5"/>
  <c r="L54" i="5"/>
  <c r="L55" i="5"/>
  <c r="L56" i="5"/>
  <c r="G51" i="5"/>
  <c r="M51" i="5" s="1"/>
  <c r="G52" i="5"/>
  <c r="M52" i="5" s="1"/>
  <c r="G53" i="5"/>
  <c r="M53" i="5" s="1"/>
  <c r="G54" i="5"/>
  <c r="M54" i="5" s="1"/>
  <c r="G55" i="5"/>
  <c r="M55" i="5" s="1"/>
  <c r="G56" i="5"/>
  <c r="M56" i="5" s="1"/>
  <c r="L11" i="5" l="1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G11" i="5" l="1"/>
  <c r="M11" i="5" s="1"/>
  <c r="G12" i="5"/>
  <c r="M12" i="5" s="1"/>
  <c r="G13" i="5"/>
  <c r="M13" i="5" s="1"/>
  <c r="G14" i="5"/>
  <c r="M14" i="5" s="1"/>
  <c r="G15" i="5"/>
  <c r="M15" i="5" s="1"/>
  <c r="G16" i="5"/>
  <c r="M16" i="5" s="1"/>
  <c r="G17" i="5"/>
  <c r="M17" i="5" s="1"/>
  <c r="G18" i="5"/>
  <c r="M18" i="5" s="1"/>
  <c r="G19" i="5"/>
  <c r="M19" i="5" s="1"/>
  <c r="G20" i="5"/>
  <c r="M20" i="5" s="1"/>
  <c r="G21" i="5"/>
  <c r="M21" i="5" s="1"/>
  <c r="G22" i="5"/>
  <c r="M22" i="5" s="1"/>
  <c r="G23" i="5"/>
  <c r="M23" i="5" s="1"/>
  <c r="G24" i="5"/>
  <c r="M24" i="5" s="1"/>
  <c r="G25" i="5"/>
  <c r="M25" i="5" s="1"/>
  <c r="G26" i="5"/>
  <c r="M26" i="5" s="1"/>
  <c r="G27" i="5"/>
  <c r="M27" i="5" s="1"/>
  <c r="G28" i="5"/>
  <c r="M28" i="5" s="1"/>
  <c r="G29" i="5"/>
  <c r="M29" i="5" s="1"/>
  <c r="G30" i="5"/>
  <c r="M30" i="5" s="1"/>
  <c r="G31" i="5"/>
  <c r="M31" i="5" s="1"/>
  <c r="G32" i="5"/>
  <c r="M32" i="5" s="1"/>
  <c r="G33" i="5"/>
  <c r="M33" i="5" s="1"/>
  <c r="G34" i="5"/>
  <c r="M34" i="5" s="1"/>
  <c r="G35" i="5"/>
  <c r="M35" i="5" s="1"/>
  <c r="G36" i="5"/>
  <c r="M36" i="5" s="1"/>
  <c r="G37" i="5"/>
  <c r="M37" i="5" s="1"/>
  <c r="G38" i="5"/>
  <c r="M38" i="5" s="1"/>
  <c r="G39" i="5"/>
  <c r="M39" i="5" s="1"/>
  <c r="G40" i="5"/>
  <c r="M40" i="5" s="1"/>
  <c r="G41" i="5"/>
  <c r="M41" i="5" s="1"/>
  <c r="G42" i="5"/>
  <c r="M42" i="5" s="1"/>
  <c r="G43" i="5"/>
  <c r="M43" i="5" s="1"/>
  <c r="G44" i="5"/>
  <c r="M44" i="5" s="1"/>
  <c r="G45" i="5"/>
  <c r="M45" i="5" s="1"/>
  <c r="G46" i="5"/>
  <c r="M46" i="5" s="1"/>
  <c r="G47" i="5"/>
  <c r="M47" i="5" s="1"/>
  <c r="G48" i="5"/>
  <c r="M48" i="5" s="1"/>
  <c r="G49" i="5"/>
  <c r="M49" i="5" s="1"/>
  <c r="G50" i="5"/>
  <c r="M50" i="5" s="1"/>
  <c r="M57" i="5" l="1"/>
</calcChain>
</file>

<file path=xl/sharedStrings.xml><?xml version="1.0" encoding="utf-8"?>
<sst xmlns="http://schemas.openxmlformats.org/spreadsheetml/2006/main" count="132" uniqueCount="67">
  <si>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</si>
  <si>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</si>
  <si>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</si>
  <si>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</si>
  <si>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</si>
  <si>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</si>
  <si>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</si>
  <si>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</si>
  <si>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</si>
  <si>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</si>
  <si>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</si>
  <si>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</si>
  <si>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</si>
  <si>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</si>
  <si>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</si>
  <si>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</si>
  <si>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</si>
  <si>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</si>
  <si>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</si>
  <si>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</si>
  <si>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</si>
  <si>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</si>
  <si>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</si>
  <si>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</si>
  <si>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</si>
  <si>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</si>
  <si>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</si>
  <si>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</si>
  <si>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</si>
  <si>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</si>
  <si>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</si>
  <si>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</si>
  <si>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</si>
  <si>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</si>
  <si>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</si>
  <si>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</si>
  <si>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</si>
  <si>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</si>
  <si>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>Gastos financieros (capitulo 3)</t>
  </si>
  <si>
    <t>Impuestos directos (capitulo 1)</t>
  </si>
  <si>
    <t>Impuestos indirectos (capitulo 2)</t>
  </si>
  <si>
    <t>Ingresos patrimoniales (capitulo 5)</t>
  </si>
  <si>
    <t>Transferencias corrientes (capitulo 4)</t>
  </si>
  <si>
    <t>Tasas, precios públicos  y otros ingresos (capitulo 3)</t>
  </si>
  <si>
    <t>Gastos de pesonal (capitulo 1)</t>
  </si>
  <si>
    <t>Gastos corrientes en bienes y servicios  (capitulo 2)</t>
  </si>
  <si>
    <t>Transfencias corrientes (capitulo 4)</t>
  </si>
  <si>
    <t>Ahorro bruto</t>
  </si>
  <si>
    <t>Gastos (Capitulos 1 al 4)</t>
  </si>
  <si>
    <t>Ingresos (Capitulos 1 al 5)</t>
  </si>
  <si>
    <t>Ahorro bruto: INGRESOS (cap 1 a 5)- GASTOS (cap 1 a 4) / INGRESOS (cap 1 a 5). Pone de manifiesto la capacidad de ahorro de la entidad en relación a los ingresos corrientes.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</si>
  <si>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</si>
  <si>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</si>
  <si>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</si>
  <si>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</si>
  <si>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</si>
  <si>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</si>
  <si>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</si>
  <si>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</si>
  <si>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</si>
  <si>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</si>
  <si>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</si>
  <si>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Ahorro bruto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</si>
  <si>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30-07-24). Las denominaciones y criterios de calculo de los indicadores están basados en el Documento "Indicadores de la cuenta general de las entidades locales"</t>
    </r>
  </si>
  <si>
    <r>
      <t xml:space="preserve">Fuente: Elaboración propia del </t>
    </r>
    <r>
      <rPr>
        <b/>
        <i/>
        <sz val="8"/>
        <rFont val="Gill Sans MT"/>
        <family val="2"/>
      </rPr>
      <t>Observatorio Tributario Andaluz</t>
    </r>
    <r>
      <rPr>
        <i/>
        <sz val="8"/>
        <rFont val="Gill Sans MT"/>
        <family val="2"/>
      </rPr>
      <t xml:space="preserve"> con datos de Ministerio de Hacienda (datos a 30-07-24). Las denominaciones y criterios de calculo de los indicadores están basados en el Documento "Indicadores de la cuenta general de las entidades locales"</t>
    </r>
  </si>
  <si>
    <t>No están disponibles los datos de Almería, Santa Cruz de Tenerife, Bilbao y Vitoria</t>
  </si>
  <si>
    <t xml:space="preserve">Palmas de Gran Canaria (Las)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</si>
</sst>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i/>
      <sz val="8"/>
      <name val="Gill Sans MT"/>
      <family val="2"/>
    </font>
    <font>
      <b/>
      <sz val="10"/>
      <color indexed="8"/>
      <name val="Gill Sans MT"/>
      <family val="2"/>
    </font>
    <font>
      <b/>
      <sz val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8"/>
      <color indexed="8"/>
      <name val="Arial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left" vertical="center" wrapText="1"/>
    </xf>
    <xf numFmtId="4" fontId="12" fillId="0" borderId="2" xfId="5" applyNumberFormat="1" applyFont="1" applyFill="1" applyBorder="1" applyAlignment="1">
      <alignment horizontal="center" vertical="center" wrapText="1"/>
    </xf>
    <xf numFmtId="4" fontId="12" fillId="2" borderId="2" xfId="5" applyNumberFormat="1" applyFont="1" applyFill="1" applyBorder="1" applyAlignment="1">
      <alignment horizontal="center" vertical="center" wrapText="1"/>
    </xf>
    <xf numFmtId="10" fontId="10" fillId="4" borderId="2" xfId="6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7" fillId="0" borderId="0" xfId="1" applyFont="1" applyFill="1" applyBorder="1" applyAlignment="1">
      <alignment horizontal="left"/>
    </xf>
    <xf numFmtId="0" fontId="15" fillId="0" borderId="0" xfId="5" applyFont="1" applyFill="1" applyBorder="1" applyAlignment="1">
      <alignment horizontal="left"/>
    </xf>
    <xf numFmtId="0" fontId="15" fillId="0" borderId="1" xfId="5" applyFont="1" applyFill="1" applyBorder="1" applyAlignment="1">
      <alignment horizontal="left"/>
    </xf>
    <xf numFmtId="10" fontId="18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8" fillId="0" borderId="0" xfId="0" applyFont="1"/>
  </cellXfs>
  <cellStyles count="7">
    <cellStyle name="Normal" xfId="0" builtinId="0"/>
    <cellStyle name="Normal_CENSOResumen(INTERNET) 2" xfId="3"/>
    <cellStyle name="Normal_Hoja1" xfId="1"/>
    <cellStyle name="Normal_icio" xfId="2"/>
    <cellStyle name="Normal_IngGast (2)" xfId="4"/>
    <cellStyle name="Normal_todo" xfId="5"/>
    <cellStyle name="Porcentaje" xfId="6" builtinId="5"/>
  </cellStyles>
  <dxfs count="0"/>
  <tableStyles count="0" defaultTableStyle="TableStyleMedium2" defaultPivotStyle="PivotStyleMedium9"/>
  <colors>
    <mruColors>
      <color rgb="FFFF9966"/>
      <color rgb="FFFFC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272415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workbookViewId="0">
      <selection activeCell="A13" sqref="A13"/>
    </sheetView>
  </sheetViews>
  <sheetFormatPr baseColWidth="10" defaultRowHeight="18"/>
  <cols>
    <col min="1" max="1" width="37" style="21" customWidth="1"/>
    <col min="2" max="2" width="14.109375" style="21" hidden="1" customWidth="1"/>
    <col min="3" max="3" width="14" style="21" hidden="1" customWidth="1"/>
    <col min="4" max="4" width="13.33203125" style="21" hidden="1" customWidth="1"/>
    <col min="5" max="5" width="14.33203125" style="21" hidden="1" customWidth="1"/>
    <col min="6" max="6" width="10.88671875" style="21" hidden="1" customWidth="1"/>
    <col min="7" max="7" width="15.109375" style="21" customWidth="1"/>
    <col min="8" max="8" width="14.109375" style="21" hidden="1" customWidth="1"/>
    <col min="9" max="9" width="15.6640625" style="21" hidden="1" customWidth="1"/>
    <col min="10" max="10" width="14.109375" style="21" hidden="1" customWidth="1"/>
    <col min="11" max="11" width="14.33203125" style="21" hidden="1" customWidth="1"/>
    <col min="12" max="12" width="15.44140625" style="21" customWidth="1"/>
    <col min="13" max="13" width="13.6640625" style="21" customWidth="1"/>
    <col min="14" max="16384" width="11.5546875" style="21"/>
  </cols>
  <sheetData>
    <row r="1" spans="1:16" s="1" customFormat="1" ht="16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s="1" customFormat="1" ht="27.75" customHeight="1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s="1" customFormat="1" ht="26.25" customHeight="1">
      <c r="A3" s="28" t="s">
        <v>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s="1" customFormat="1" ht="21.6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6" s="1" customFormat="1" ht="16.8">
      <c r="A5" s="1" t="s">
        <v>37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6" s="1" customFormat="1" ht="28.5" customHeight="1">
      <c r="A6" s="30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8"/>
      <c r="O6" s="8"/>
      <c r="P6" s="8"/>
    </row>
    <row r="7" spans="1:16" s="1" customFormat="1" ht="8.2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8"/>
      <c r="O7" s="8"/>
      <c r="P7" s="8"/>
    </row>
    <row r="8" spans="1:16" s="1" customFormat="1" ht="39.75" customHeight="1">
      <c r="A8" s="31" t="s">
        <v>63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6" s="1" customFormat="1" ht="16.8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6" s="1" customFormat="1" ht="52.5" customHeight="1">
      <c r="A10" s="12" t="s">
        <v>32</v>
      </c>
      <c r="B10" s="13" t="s">
        <v>39</v>
      </c>
      <c r="C10" s="13" t="s">
        <v>40</v>
      </c>
      <c r="D10" s="13" t="s">
        <v>43</v>
      </c>
      <c r="E10" s="14" t="s">
        <v>42</v>
      </c>
      <c r="F10" s="13" t="s">
        <v>41</v>
      </c>
      <c r="G10" s="15" t="s">
        <v>49</v>
      </c>
      <c r="H10" s="13" t="s">
        <v>44</v>
      </c>
      <c r="I10" s="13" t="s">
        <v>45</v>
      </c>
      <c r="J10" s="13" t="s">
        <v>38</v>
      </c>
      <c r="K10" s="13" t="s">
        <v>46</v>
      </c>
      <c r="L10" s="15" t="s">
        <v>48</v>
      </c>
      <c r="M10" s="16" t="s">
        <v>47</v>
      </c>
    </row>
    <row r="11" spans="1:16" ht="16.8" customHeight="1">
      <c r="A11" s="17" t="s">
        <v>20</v>
      </c>
      <c r="B11" s="18">
        <v>73014872.099999994</v>
      </c>
      <c r="C11" s="18">
        <v>7499841.5700000003</v>
      </c>
      <c r="D11" s="18">
        <v>33140736.149999999</v>
      </c>
      <c r="E11" s="18">
        <v>50227589.280000001</v>
      </c>
      <c r="F11" s="18">
        <v>1421663.98</v>
      </c>
      <c r="G11" s="19">
        <f t="shared" ref="G11:G56" si="0">SUM(B11:F11)</f>
        <v>165304703.07999998</v>
      </c>
      <c r="H11" s="18">
        <v>80264489.040000007</v>
      </c>
      <c r="I11" s="18">
        <v>55875623.509999998</v>
      </c>
      <c r="J11" s="18">
        <v>2006699.74</v>
      </c>
      <c r="K11" s="18">
        <v>14455344.460000001</v>
      </c>
      <c r="L11" s="19">
        <f t="shared" ref="L11:L56" si="1">SUM(H11:K11)</f>
        <v>152602156.75000003</v>
      </c>
      <c r="M11" s="20">
        <f t="shared" ref="M11:M56" si="2">(G11-L11)/G11</f>
        <v>7.6843224017966977E-2</v>
      </c>
    </row>
    <row r="12" spans="1:16" ht="16.8" customHeight="1">
      <c r="A12" s="17" t="s">
        <v>51</v>
      </c>
      <c r="B12" s="18">
        <v>127966397.56999999</v>
      </c>
      <c r="C12" s="18">
        <v>18269960.93</v>
      </c>
      <c r="D12" s="18">
        <v>47372473.75</v>
      </c>
      <c r="E12" s="18">
        <v>111678051.94</v>
      </c>
      <c r="F12" s="18">
        <v>16723009.93</v>
      </c>
      <c r="G12" s="19">
        <f t="shared" si="0"/>
        <v>322009894.12</v>
      </c>
      <c r="H12" s="18">
        <v>113784306.98</v>
      </c>
      <c r="I12" s="18">
        <v>130636220.3</v>
      </c>
      <c r="J12" s="18">
        <v>376743.73</v>
      </c>
      <c r="K12" s="18">
        <v>41477646.75</v>
      </c>
      <c r="L12" s="19">
        <f t="shared" si="1"/>
        <v>286274917.75999999</v>
      </c>
      <c r="M12" s="20">
        <f t="shared" si="2"/>
        <v>0.11097477752246657</v>
      </c>
    </row>
    <row r="13" spans="1:16" ht="16.8" customHeight="1">
      <c r="A13" s="17" t="s">
        <v>53</v>
      </c>
      <c r="B13" s="18">
        <v>26432016.039999999</v>
      </c>
      <c r="C13" s="18">
        <v>2134750.0499999998</v>
      </c>
      <c r="D13" s="18">
        <v>10029432.77</v>
      </c>
      <c r="E13" s="18">
        <v>19011799.27</v>
      </c>
      <c r="F13" s="18">
        <v>1407786.77</v>
      </c>
      <c r="G13" s="19">
        <f t="shared" si="0"/>
        <v>59015784.899999999</v>
      </c>
      <c r="H13" s="18">
        <v>23277799.859999999</v>
      </c>
      <c r="I13" s="18">
        <v>20870538.449999999</v>
      </c>
      <c r="J13" s="18">
        <v>249192.57</v>
      </c>
      <c r="K13" s="18">
        <v>3992154.93</v>
      </c>
      <c r="L13" s="19">
        <f t="shared" si="1"/>
        <v>48389685.810000002</v>
      </c>
      <c r="M13" s="20">
        <f t="shared" si="2"/>
        <v>0.18005520231588068</v>
      </c>
    </row>
    <row r="14" spans="1:16" ht="16.8" customHeight="1">
      <c r="A14" s="17" t="s">
        <v>57</v>
      </c>
      <c r="B14" s="18">
        <v>64043907.82</v>
      </c>
      <c r="C14" s="18">
        <v>12996416.92</v>
      </c>
      <c r="D14" s="18">
        <v>15641281.810000001</v>
      </c>
      <c r="E14" s="18">
        <v>53387714.450000003</v>
      </c>
      <c r="F14" s="18">
        <v>1812632.11</v>
      </c>
      <c r="G14" s="19">
        <f t="shared" si="0"/>
        <v>147881953.11000001</v>
      </c>
      <c r="H14" s="18">
        <v>49653934.149999999</v>
      </c>
      <c r="I14" s="18">
        <v>44654678.369999997</v>
      </c>
      <c r="J14" s="18">
        <v>405765.27</v>
      </c>
      <c r="K14" s="18">
        <v>17417315.219999999</v>
      </c>
      <c r="L14" s="19">
        <f t="shared" si="1"/>
        <v>112131693.00999999</v>
      </c>
      <c r="M14" s="20">
        <f t="shared" si="2"/>
        <v>0.24174863361053711</v>
      </c>
    </row>
    <row r="15" spans="1:16" ht="16.8" customHeight="1">
      <c r="A15" s="17" t="s">
        <v>24</v>
      </c>
      <c r="B15" s="18">
        <v>1089097936.4100001</v>
      </c>
      <c r="C15" s="18">
        <v>165513532.18000001</v>
      </c>
      <c r="D15" s="18">
        <v>440374795.56</v>
      </c>
      <c r="E15" s="18">
        <v>1496549973.1400001</v>
      </c>
      <c r="F15" s="18">
        <v>50257884.829999998</v>
      </c>
      <c r="G15" s="19">
        <f t="shared" si="0"/>
        <v>3241794122.1199999</v>
      </c>
      <c r="H15" s="18">
        <v>703002116.70000005</v>
      </c>
      <c r="I15" s="18">
        <v>998786993.14999998</v>
      </c>
      <c r="J15" s="18">
        <v>21493364.300000001</v>
      </c>
      <c r="K15" s="18">
        <v>1051414473.16</v>
      </c>
      <c r="L15" s="19">
        <f t="shared" si="1"/>
        <v>2774696947.3099999</v>
      </c>
      <c r="M15" s="20">
        <f t="shared" si="2"/>
        <v>0.14408600830719553</v>
      </c>
    </row>
    <row r="16" spans="1:16" ht="16.8" customHeight="1">
      <c r="A16" s="17" t="s">
        <v>11</v>
      </c>
      <c r="B16" s="18">
        <v>83028440.280000001</v>
      </c>
      <c r="C16" s="18">
        <v>9481475.9900000002</v>
      </c>
      <c r="D16" s="18">
        <v>46073404.689999998</v>
      </c>
      <c r="E16" s="18">
        <v>55571370.740000002</v>
      </c>
      <c r="F16" s="18">
        <v>7962614.2800000003</v>
      </c>
      <c r="G16" s="19">
        <f t="shared" si="0"/>
        <v>202117305.97999999</v>
      </c>
      <c r="H16" s="18">
        <v>64824709.079999998</v>
      </c>
      <c r="I16" s="18">
        <v>85708860.439999998</v>
      </c>
      <c r="J16" s="18">
        <v>1465398.67</v>
      </c>
      <c r="K16" s="18">
        <v>9477139.1799999997</v>
      </c>
      <c r="L16" s="19">
        <f t="shared" si="1"/>
        <v>161476107.36999997</v>
      </c>
      <c r="M16" s="20">
        <f t="shared" si="2"/>
        <v>0.20107728238779099</v>
      </c>
    </row>
    <row r="17" spans="1:13" ht="16.8" customHeight="1">
      <c r="A17" s="17" t="s">
        <v>26</v>
      </c>
      <c r="B17" s="18">
        <v>36159054.359999999</v>
      </c>
      <c r="C17" s="18">
        <v>5454013.0199999996</v>
      </c>
      <c r="D17" s="18">
        <v>12250351.09</v>
      </c>
      <c r="E17" s="18">
        <v>28750831.98</v>
      </c>
      <c r="F17" s="18">
        <v>2106872.35</v>
      </c>
      <c r="G17" s="19">
        <f t="shared" si="0"/>
        <v>84721122.799999997</v>
      </c>
      <c r="H17" s="18">
        <v>31361419.43</v>
      </c>
      <c r="I17" s="18">
        <v>28320459.18</v>
      </c>
      <c r="J17" s="18">
        <v>88782.05</v>
      </c>
      <c r="K17" s="18">
        <v>14767955.050000001</v>
      </c>
      <c r="L17" s="19">
        <f t="shared" si="1"/>
        <v>74538615.709999993</v>
      </c>
      <c r="M17" s="20">
        <f t="shared" si="2"/>
        <v>0.12018852859206917</v>
      </c>
    </row>
    <row r="18" spans="1:13" ht="16.8" customHeight="1">
      <c r="A18" s="17" t="s">
        <v>35</v>
      </c>
      <c r="B18" s="18">
        <v>57787632.039999999</v>
      </c>
      <c r="C18" s="18">
        <v>4183286.75</v>
      </c>
      <c r="D18" s="18">
        <v>21938254.66</v>
      </c>
      <c r="E18" s="18">
        <v>86409524.659999996</v>
      </c>
      <c r="F18" s="18">
        <v>7064558.5</v>
      </c>
      <c r="G18" s="19">
        <f t="shared" si="0"/>
        <v>177383256.61000001</v>
      </c>
      <c r="H18" s="18">
        <v>51728244.509999998</v>
      </c>
      <c r="I18" s="18">
        <v>62261495.649999999</v>
      </c>
      <c r="J18" s="18">
        <v>1491387.97</v>
      </c>
      <c r="K18" s="18">
        <v>40019822.43</v>
      </c>
      <c r="L18" s="19">
        <f t="shared" si="1"/>
        <v>155500950.56</v>
      </c>
      <c r="M18" s="20">
        <f t="shared" si="2"/>
        <v>0.12336173361678146</v>
      </c>
    </row>
    <row r="19" spans="1:13" ht="16.8" customHeight="1">
      <c r="A19" s="17" t="s">
        <v>58</v>
      </c>
      <c r="B19" s="18">
        <v>98809701.090000004</v>
      </c>
      <c r="C19" s="18">
        <v>6302222.21</v>
      </c>
      <c r="D19" s="18">
        <v>28643411.890000001</v>
      </c>
      <c r="E19" s="18">
        <v>51246862.700000003</v>
      </c>
      <c r="F19" s="18">
        <v>2730645.23</v>
      </c>
      <c r="G19" s="19">
        <f t="shared" si="0"/>
        <v>187732843.11999997</v>
      </c>
      <c r="H19" s="18">
        <v>71463046.700000003</v>
      </c>
      <c r="I19" s="18">
        <v>92328448.019999996</v>
      </c>
      <c r="J19" s="18">
        <v>338424.29</v>
      </c>
      <c r="K19" s="18">
        <v>9610227.0099999998</v>
      </c>
      <c r="L19" s="19">
        <f t="shared" si="1"/>
        <v>173740146.01999998</v>
      </c>
      <c r="M19" s="20">
        <f t="shared" si="2"/>
        <v>7.4535157873552138E-2</v>
      </c>
    </row>
    <row r="20" spans="1:13" ht="16.8" customHeight="1">
      <c r="A20" s="17" t="s">
        <v>18</v>
      </c>
      <c r="B20" s="18">
        <v>38504064.299999997</v>
      </c>
      <c r="C20" s="18">
        <v>3541190.46</v>
      </c>
      <c r="D20" s="18">
        <v>18099959.039999999</v>
      </c>
      <c r="E20" s="18">
        <v>22168650.039999999</v>
      </c>
      <c r="F20" s="18">
        <v>743964.29</v>
      </c>
      <c r="G20" s="19">
        <f t="shared" si="0"/>
        <v>83057828.13000001</v>
      </c>
      <c r="H20" s="18">
        <v>34848966.899999999</v>
      </c>
      <c r="I20" s="18">
        <v>28025595.109999999</v>
      </c>
      <c r="J20" s="18">
        <v>38290.379999999997</v>
      </c>
      <c r="K20" s="18">
        <v>12756073.310000001</v>
      </c>
      <c r="L20" s="19">
        <f t="shared" si="1"/>
        <v>75668925.700000003</v>
      </c>
      <c r="M20" s="20">
        <f t="shared" si="2"/>
        <v>8.8960939580975854E-2</v>
      </c>
    </row>
    <row r="21" spans="1:13" ht="16.8" customHeight="1">
      <c r="A21" s="17" t="s">
        <v>3</v>
      </c>
      <c r="B21" s="18">
        <v>123845943.11</v>
      </c>
      <c r="C21" s="18">
        <v>17093829.579999998</v>
      </c>
      <c r="D21" s="18">
        <v>34448444.479999997</v>
      </c>
      <c r="E21" s="18">
        <v>139302338.13</v>
      </c>
      <c r="F21" s="18">
        <v>7160000.1200000001</v>
      </c>
      <c r="G21" s="19">
        <f t="shared" si="0"/>
        <v>321850555.41999996</v>
      </c>
      <c r="H21" s="18">
        <v>119383669.59999999</v>
      </c>
      <c r="I21" s="18">
        <v>87545430.870000005</v>
      </c>
      <c r="J21" s="18">
        <v>5313264.79</v>
      </c>
      <c r="K21" s="18">
        <v>76307262.290000007</v>
      </c>
      <c r="L21" s="19">
        <f t="shared" si="1"/>
        <v>288549627.55000001</v>
      </c>
      <c r="M21" s="20">
        <f t="shared" si="2"/>
        <v>0.10346705111800658</v>
      </c>
    </row>
    <row r="22" spans="1:13" ht="16.8" customHeight="1">
      <c r="A22" s="17" t="s">
        <v>27</v>
      </c>
      <c r="B22" s="18">
        <v>101208754.67</v>
      </c>
      <c r="C22" s="18">
        <v>13153091.380000001</v>
      </c>
      <c r="D22" s="18">
        <v>60013628.700000003</v>
      </c>
      <c r="E22" s="18">
        <v>96097685.590000004</v>
      </c>
      <c r="F22" s="18">
        <v>10526753.17</v>
      </c>
      <c r="G22" s="19">
        <f t="shared" si="0"/>
        <v>280999913.51000005</v>
      </c>
      <c r="H22" s="18">
        <v>73601057.689999998</v>
      </c>
      <c r="I22" s="18">
        <v>137908140.56999999</v>
      </c>
      <c r="J22" s="18">
        <v>1238933.33</v>
      </c>
      <c r="K22" s="18">
        <v>28454275.600000001</v>
      </c>
      <c r="L22" s="19">
        <f t="shared" si="1"/>
        <v>241202407.19</v>
      </c>
      <c r="M22" s="20">
        <f t="shared" si="2"/>
        <v>0.1416281799623535</v>
      </c>
    </row>
    <row r="23" spans="1:13" ht="16.8" customHeight="1">
      <c r="A23" s="17" t="s">
        <v>19</v>
      </c>
      <c r="B23" s="18">
        <v>21958278.539999999</v>
      </c>
      <c r="C23" s="18">
        <v>2876917.52</v>
      </c>
      <c r="D23" s="18">
        <v>14758958</v>
      </c>
      <c r="E23" s="18">
        <v>17036972.41</v>
      </c>
      <c r="F23" s="18">
        <v>1753485.23</v>
      </c>
      <c r="G23" s="19">
        <f t="shared" si="0"/>
        <v>58384611.699999996</v>
      </c>
      <c r="H23" s="18">
        <v>24105269.84</v>
      </c>
      <c r="I23" s="18">
        <v>18223671.620000001</v>
      </c>
      <c r="J23" s="18">
        <v>669752.98</v>
      </c>
      <c r="K23" s="18">
        <v>3768974.69</v>
      </c>
      <c r="L23" s="19">
        <f t="shared" si="1"/>
        <v>46767669.129999995</v>
      </c>
      <c r="M23" s="20">
        <f t="shared" si="2"/>
        <v>0.19897267844636538</v>
      </c>
    </row>
    <row r="24" spans="1:13" ht="16.8" customHeight="1">
      <c r="A24" s="17" t="s">
        <v>59</v>
      </c>
      <c r="B24" s="18">
        <v>83808606.120000005</v>
      </c>
      <c r="C24" s="18">
        <v>5893307.9100000001</v>
      </c>
      <c r="D24" s="18">
        <v>78471545.560000002</v>
      </c>
      <c r="E24" s="18">
        <v>187132955.94999999</v>
      </c>
      <c r="F24" s="18">
        <v>6864595.3899999997</v>
      </c>
      <c r="G24" s="19">
        <f t="shared" si="0"/>
        <v>362171010.92999995</v>
      </c>
      <c r="H24" s="18">
        <v>108378223.48999999</v>
      </c>
      <c r="I24" s="18">
        <v>120641963.51000001</v>
      </c>
      <c r="J24" s="18">
        <v>1981068.33</v>
      </c>
      <c r="K24" s="18">
        <v>97951954.670000002</v>
      </c>
      <c r="L24" s="19">
        <f t="shared" si="1"/>
        <v>328953210</v>
      </c>
      <c r="M24" s="20">
        <f t="shared" si="2"/>
        <v>9.1718552638163114E-2</v>
      </c>
    </row>
    <row r="25" spans="1:13" ht="16.8" customHeight="1">
      <c r="A25" s="17" t="s">
        <v>54</v>
      </c>
      <c r="B25" s="18">
        <v>58580266.990000002</v>
      </c>
      <c r="C25" s="18">
        <v>7727804.3200000003</v>
      </c>
      <c r="D25" s="18">
        <v>31508136.629999999</v>
      </c>
      <c r="E25" s="18">
        <v>41798458.149999999</v>
      </c>
      <c r="F25" s="18">
        <v>2484113.9500000002</v>
      </c>
      <c r="G25" s="19">
        <f t="shared" si="0"/>
        <v>142098780.03999999</v>
      </c>
      <c r="H25" s="18">
        <v>58685530.479999997</v>
      </c>
      <c r="I25" s="18">
        <v>69983214.189999998</v>
      </c>
      <c r="J25" s="18">
        <v>1617595.88</v>
      </c>
      <c r="K25" s="18">
        <v>12789788.23</v>
      </c>
      <c r="L25" s="19">
        <f t="shared" si="1"/>
        <v>143076128.77999997</v>
      </c>
      <c r="M25" s="20">
        <f t="shared" si="2"/>
        <v>-6.877953067048582E-3</v>
      </c>
    </row>
    <row r="26" spans="1:13" ht="16.8" customHeight="1">
      <c r="A26" s="17" t="s">
        <v>0</v>
      </c>
      <c r="B26" s="18">
        <v>111781895.72</v>
      </c>
      <c r="C26" s="18">
        <v>11457236.029999999</v>
      </c>
      <c r="D26" s="18">
        <v>63517463.240000002</v>
      </c>
      <c r="E26" s="18">
        <v>124932109.53</v>
      </c>
      <c r="F26" s="18">
        <v>5096714.8899999997</v>
      </c>
      <c r="G26" s="19">
        <f t="shared" si="0"/>
        <v>316785419.40999997</v>
      </c>
      <c r="H26" s="18">
        <v>127661731</v>
      </c>
      <c r="I26" s="18">
        <v>110119522.42</v>
      </c>
      <c r="J26" s="18">
        <v>3972389.9</v>
      </c>
      <c r="K26" s="18">
        <v>46656910.689999998</v>
      </c>
      <c r="L26" s="19">
        <f t="shared" si="1"/>
        <v>288410554.00999999</v>
      </c>
      <c r="M26" s="20">
        <f t="shared" si="2"/>
        <v>8.9571248111251514E-2</v>
      </c>
    </row>
    <row r="27" spans="1:13" ht="16.8" customHeight="1">
      <c r="A27" s="17" t="s">
        <v>22</v>
      </c>
      <c r="B27" s="18">
        <v>37248051.960000001</v>
      </c>
      <c r="C27" s="18">
        <v>5947328.7199999997</v>
      </c>
      <c r="D27" s="18">
        <v>14227864.4</v>
      </c>
      <c r="E27" s="18">
        <v>20442640.870000001</v>
      </c>
      <c r="F27" s="18">
        <v>852271.03</v>
      </c>
      <c r="G27" s="19">
        <f t="shared" si="0"/>
        <v>78718156.980000004</v>
      </c>
      <c r="H27" s="18">
        <v>35144032.979999997</v>
      </c>
      <c r="I27" s="18">
        <v>35165260.490000002</v>
      </c>
      <c r="J27" s="18">
        <v>785088.85</v>
      </c>
      <c r="K27" s="18">
        <v>8380601.5800000001</v>
      </c>
      <c r="L27" s="19">
        <f t="shared" si="1"/>
        <v>79474983.899999991</v>
      </c>
      <c r="M27" s="20">
        <f t="shared" si="2"/>
        <v>-9.6143882051541764E-3</v>
      </c>
    </row>
    <row r="28" spans="1:13" ht="16.8" customHeight="1">
      <c r="A28" s="17" t="s">
        <v>1</v>
      </c>
      <c r="B28" s="18">
        <v>56024324.18</v>
      </c>
      <c r="C28" s="18">
        <v>11944054.130000001</v>
      </c>
      <c r="D28" s="18">
        <v>19494383.539999999</v>
      </c>
      <c r="E28" s="18">
        <v>67760473.049999997</v>
      </c>
      <c r="F28" s="18">
        <v>5443732.4500000002</v>
      </c>
      <c r="G28" s="19">
        <f t="shared" si="0"/>
        <v>160666967.34999996</v>
      </c>
      <c r="H28" s="18">
        <v>56762846.740000002</v>
      </c>
      <c r="I28" s="18">
        <v>61670479.479999997</v>
      </c>
      <c r="J28" s="18">
        <v>2553692</v>
      </c>
      <c r="K28" s="18">
        <v>16556257.93</v>
      </c>
      <c r="L28" s="19">
        <f t="shared" si="1"/>
        <v>137543276.15000001</v>
      </c>
      <c r="M28" s="20">
        <f t="shared" si="2"/>
        <v>0.14392311986338094</v>
      </c>
    </row>
    <row r="29" spans="1:13" ht="16.8" customHeight="1">
      <c r="A29" s="17" t="s">
        <v>7</v>
      </c>
      <c r="B29" s="18">
        <v>22989072.129999999</v>
      </c>
      <c r="C29" s="18">
        <v>2372810.79</v>
      </c>
      <c r="D29" s="18">
        <v>11499473.51</v>
      </c>
      <c r="E29" s="18">
        <v>16596061.48</v>
      </c>
      <c r="F29" s="18">
        <v>474032.96</v>
      </c>
      <c r="G29" s="19">
        <f t="shared" si="0"/>
        <v>53931450.869999997</v>
      </c>
      <c r="H29" s="18">
        <v>22285914.140000001</v>
      </c>
      <c r="I29" s="18">
        <v>22791393.559999999</v>
      </c>
      <c r="J29" s="18">
        <v>367362.66</v>
      </c>
      <c r="K29" s="18">
        <v>2863063.44</v>
      </c>
      <c r="L29" s="19">
        <f t="shared" si="1"/>
        <v>48307733.799999997</v>
      </c>
      <c r="M29" s="20">
        <f t="shared" si="2"/>
        <v>0.10427527869694785</v>
      </c>
    </row>
    <row r="30" spans="1:13" ht="16.8" customHeight="1">
      <c r="A30" s="17" t="s">
        <v>2</v>
      </c>
      <c r="B30" s="18">
        <v>45258623.5</v>
      </c>
      <c r="C30" s="18">
        <v>4979420.7</v>
      </c>
      <c r="D30" s="18">
        <v>18501629.559999999</v>
      </c>
      <c r="E30" s="18">
        <v>55783659.170000002</v>
      </c>
      <c r="F30" s="18">
        <v>1279773.53</v>
      </c>
      <c r="G30" s="19">
        <f t="shared" si="0"/>
        <v>125803106.46000001</v>
      </c>
      <c r="H30" s="18">
        <v>60303931.039999999</v>
      </c>
      <c r="I30" s="18">
        <v>54890972.880000003</v>
      </c>
      <c r="J30" s="18">
        <v>4533139.25</v>
      </c>
      <c r="K30" s="18">
        <v>3309786.02</v>
      </c>
      <c r="L30" s="19">
        <f t="shared" si="1"/>
        <v>123037829.19</v>
      </c>
      <c r="M30" s="20">
        <f t="shared" si="2"/>
        <v>2.1980993536747442E-2</v>
      </c>
    </row>
    <row r="31" spans="1:13" ht="16.8" customHeight="1">
      <c r="A31" s="17" t="s">
        <v>12</v>
      </c>
      <c r="B31" s="18">
        <v>65710651.649999999</v>
      </c>
      <c r="C31" s="18">
        <v>6227144.7599999998</v>
      </c>
      <c r="D31" s="18">
        <v>21073034.489999998</v>
      </c>
      <c r="E31" s="18">
        <v>49515016.189999998</v>
      </c>
      <c r="F31" s="18">
        <v>3325373.86</v>
      </c>
      <c r="G31" s="19">
        <f t="shared" si="0"/>
        <v>145851220.94999999</v>
      </c>
      <c r="H31" s="18">
        <v>69714072.879999995</v>
      </c>
      <c r="I31" s="18">
        <v>29302981.18</v>
      </c>
      <c r="J31" s="18">
        <v>1375768.29</v>
      </c>
      <c r="K31" s="18">
        <v>12216788.369999999</v>
      </c>
      <c r="L31" s="19">
        <f t="shared" si="1"/>
        <v>112609610.72000001</v>
      </c>
      <c r="M31" s="20">
        <f t="shared" si="2"/>
        <v>0.22791451462306031</v>
      </c>
    </row>
    <row r="32" spans="1:13" ht="16.8" customHeight="1">
      <c r="A32" s="17" t="s">
        <v>25</v>
      </c>
      <c r="B32" s="18">
        <v>79742347.540000007</v>
      </c>
      <c r="C32" s="18">
        <v>7129973.1299999999</v>
      </c>
      <c r="D32" s="18">
        <v>34487558.240000002</v>
      </c>
      <c r="E32" s="18">
        <v>63293005.770000003</v>
      </c>
      <c r="F32" s="18">
        <v>1790482.7</v>
      </c>
      <c r="G32" s="19">
        <f t="shared" si="0"/>
        <v>186443367.38</v>
      </c>
      <c r="H32" s="18">
        <v>79590587.75</v>
      </c>
      <c r="I32" s="18">
        <v>76261676.730000004</v>
      </c>
      <c r="J32" s="18">
        <v>1823580.08</v>
      </c>
      <c r="K32" s="18">
        <v>18488759.68</v>
      </c>
      <c r="L32" s="19">
        <f t="shared" si="1"/>
        <v>176164604.24000004</v>
      </c>
      <c r="M32" s="20">
        <f t="shared" si="2"/>
        <v>5.5130752487699226E-2</v>
      </c>
    </row>
    <row r="33" spans="1:13" ht="16.8" customHeight="1">
      <c r="A33" s="17" t="s">
        <v>31</v>
      </c>
      <c r="B33" s="18">
        <v>55923199.890000001</v>
      </c>
      <c r="C33" s="18">
        <v>7705577.54</v>
      </c>
      <c r="D33" s="18">
        <v>36376871.189999998</v>
      </c>
      <c r="E33" s="18">
        <v>50350403.18</v>
      </c>
      <c r="F33" s="18">
        <v>3088396.99</v>
      </c>
      <c r="G33" s="19">
        <f t="shared" si="0"/>
        <v>153444448.79000002</v>
      </c>
      <c r="H33" s="18">
        <v>53406258.909999996</v>
      </c>
      <c r="I33" s="18">
        <v>72361511.359999999</v>
      </c>
      <c r="J33" s="18">
        <v>1171454.47</v>
      </c>
      <c r="K33" s="18">
        <v>17771523.07</v>
      </c>
      <c r="L33" s="19">
        <f t="shared" si="1"/>
        <v>144710747.81</v>
      </c>
      <c r="M33" s="20">
        <f t="shared" si="2"/>
        <v>5.6917673131028218E-2</v>
      </c>
    </row>
    <row r="34" spans="1:13" ht="16.8" customHeight="1">
      <c r="A34" s="17" t="s">
        <v>28</v>
      </c>
      <c r="B34" s="18">
        <v>38275680.890000001</v>
      </c>
      <c r="C34" s="18">
        <v>4817366.63</v>
      </c>
      <c r="D34" s="18">
        <v>23232250.52</v>
      </c>
      <c r="E34" s="18">
        <v>28555974.989999998</v>
      </c>
      <c r="F34" s="18">
        <v>480106.34</v>
      </c>
      <c r="G34" s="19">
        <f t="shared" si="0"/>
        <v>95361379.370000005</v>
      </c>
      <c r="H34" s="18">
        <v>30973040.379999999</v>
      </c>
      <c r="I34" s="18">
        <v>59953801.700000003</v>
      </c>
      <c r="J34" s="18">
        <v>99874.41</v>
      </c>
      <c r="K34" s="18">
        <v>5645305.4400000004</v>
      </c>
      <c r="L34" s="19">
        <f t="shared" si="1"/>
        <v>96672021.929999992</v>
      </c>
      <c r="M34" s="20">
        <f t="shared" si="2"/>
        <v>-1.3743955557886007E-2</v>
      </c>
    </row>
    <row r="35" spans="1:13" ht="16.8" customHeight="1">
      <c r="A35" s="17" t="s">
        <v>29</v>
      </c>
      <c r="B35" s="18">
        <v>2361045701.2800002</v>
      </c>
      <c r="C35" s="18">
        <v>236478669.34</v>
      </c>
      <c r="D35" s="18">
        <v>788976174.61000001</v>
      </c>
      <c r="E35" s="18">
        <v>1966647913.3199999</v>
      </c>
      <c r="F35" s="18">
        <v>122130982.72</v>
      </c>
      <c r="G35" s="19">
        <f t="shared" si="0"/>
        <v>5475279441.2700005</v>
      </c>
      <c r="H35" s="18">
        <v>1751483791.2</v>
      </c>
      <c r="I35" s="18">
        <v>2325093541.04</v>
      </c>
      <c r="J35" s="18">
        <v>82568141.680000007</v>
      </c>
      <c r="K35" s="18">
        <v>506715077.77999997</v>
      </c>
      <c r="L35" s="19">
        <f t="shared" si="1"/>
        <v>4665860551.6999998</v>
      </c>
      <c r="M35" s="20">
        <f t="shared" si="2"/>
        <v>0.14783152134099198</v>
      </c>
    </row>
    <row r="36" spans="1:13" ht="16.8" customHeight="1">
      <c r="A36" s="17" t="s">
        <v>4</v>
      </c>
      <c r="B36" s="18">
        <v>240625461.75</v>
      </c>
      <c r="C36" s="18">
        <v>26510413.649999999</v>
      </c>
      <c r="D36" s="18">
        <v>72988044.310000002</v>
      </c>
      <c r="E36" s="18">
        <v>375138361.05000001</v>
      </c>
      <c r="F36" s="18">
        <v>15275621.23</v>
      </c>
      <c r="G36" s="19">
        <f t="shared" si="0"/>
        <v>730537901.99000001</v>
      </c>
      <c r="H36" s="18">
        <v>230892799.37</v>
      </c>
      <c r="I36" s="18">
        <v>188209699.27000001</v>
      </c>
      <c r="J36" s="18">
        <v>13529731.800000001</v>
      </c>
      <c r="K36" s="18">
        <v>206950115.63999999</v>
      </c>
      <c r="L36" s="19">
        <f t="shared" si="1"/>
        <v>639582346.07999992</v>
      </c>
      <c r="M36" s="20">
        <f t="shared" si="2"/>
        <v>0.12450491023427437</v>
      </c>
    </row>
    <row r="37" spans="1:13" ht="16.8" customHeight="1">
      <c r="A37" s="17" t="s">
        <v>55</v>
      </c>
      <c r="B37" s="18">
        <v>201846632.00999999</v>
      </c>
      <c r="C37" s="18">
        <v>21551063.210000001</v>
      </c>
      <c r="D37" s="18">
        <v>52470028.369999997</v>
      </c>
      <c r="E37" s="18">
        <v>125017956.75</v>
      </c>
      <c r="F37" s="18">
        <v>5962769.2400000002</v>
      </c>
      <c r="G37" s="19">
        <f t="shared" si="0"/>
        <v>406848449.57999998</v>
      </c>
      <c r="H37" s="18">
        <v>175493888.02000001</v>
      </c>
      <c r="I37" s="18">
        <v>192202500.05000001</v>
      </c>
      <c r="J37" s="18">
        <v>3179057.75</v>
      </c>
      <c r="K37" s="18">
        <v>48996346.359999999</v>
      </c>
      <c r="L37" s="19">
        <f t="shared" si="1"/>
        <v>419871792.18000007</v>
      </c>
      <c r="M37" s="20">
        <f t="shared" si="2"/>
        <v>-3.2010304115560502E-2</v>
      </c>
    </row>
    <row r="38" spans="1:13" ht="16.8" customHeight="1">
      <c r="A38" s="17" t="s">
        <v>56</v>
      </c>
      <c r="B38" s="18">
        <v>40125515.939999998</v>
      </c>
      <c r="C38" s="18">
        <v>3688514.64</v>
      </c>
      <c r="D38" s="18">
        <v>25755221.460000001</v>
      </c>
      <c r="E38" s="18">
        <v>38403831.630000003</v>
      </c>
      <c r="F38" s="18">
        <v>2882643.22</v>
      </c>
      <c r="G38" s="19">
        <f t="shared" si="0"/>
        <v>110855726.88999999</v>
      </c>
      <c r="H38" s="18">
        <v>37163783.109999999</v>
      </c>
      <c r="I38" s="18">
        <v>41800117.130000003</v>
      </c>
      <c r="J38" s="18">
        <v>232336.21</v>
      </c>
      <c r="K38" s="18">
        <v>12919889.26</v>
      </c>
      <c r="L38" s="19">
        <f t="shared" si="1"/>
        <v>92116125.710000008</v>
      </c>
      <c r="M38" s="20">
        <f t="shared" si="2"/>
        <v>0.16904495334368178</v>
      </c>
    </row>
    <row r="39" spans="1:13" ht="16.8" customHeight="1">
      <c r="A39" s="17" t="s">
        <v>34</v>
      </c>
      <c r="B39" s="18">
        <v>102959900.75</v>
      </c>
      <c r="C39" s="18">
        <v>9914160.9299999997</v>
      </c>
      <c r="D39" s="18">
        <v>36099850.479999997</v>
      </c>
      <c r="E39" s="18">
        <v>81672139.760000005</v>
      </c>
      <c r="F39" s="18">
        <v>3388697.72</v>
      </c>
      <c r="G39" s="19">
        <f t="shared" si="0"/>
        <v>234034749.64000002</v>
      </c>
      <c r="H39" s="18">
        <v>65505284.869999997</v>
      </c>
      <c r="I39" s="18">
        <v>107917834.65000001</v>
      </c>
      <c r="J39" s="18">
        <v>711003.39</v>
      </c>
      <c r="K39" s="18">
        <v>32306681.699999999</v>
      </c>
      <c r="L39" s="19">
        <f t="shared" si="1"/>
        <v>206440804.60999998</v>
      </c>
      <c r="M39" s="20">
        <f t="shared" si="2"/>
        <v>0.1179053327441585</v>
      </c>
    </row>
    <row r="40" spans="1:13" ht="16.8" customHeight="1">
      <c r="A40" s="17" t="s">
        <v>13</v>
      </c>
      <c r="B40" s="18">
        <v>25216254.260000002</v>
      </c>
      <c r="C40" s="18">
        <v>2783294.55</v>
      </c>
      <c r="D40" s="18">
        <v>20813714.850000001</v>
      </c>
      <c r="E40" s="18">
        <v>26313547.82</v>
      </c>
      <c r="F40" s="18">
        <v>401994.23</v>
      </c>
      <c r="G40" s="19">
        <f t="shared" si="0"/>
        <v>75528805.710000008</v>
      </c>
      <c r="H40" s="18">
        <v>29925735.100000001</v>
      </c>
      <c r="I40" s="18">
        <v>34362450.399999999</v>
      </c>
      <c r="J40" s="18">
        <v>1055924.1000000001</v>
      </c>
      <c r="K40" s="18">
        <v>4209937.54</v>
      </c>
      <c r="L40" s="19">
        <f t="shared" si="1"/>
        <v>69554047.140000001</v>
      </c>
      <c r="M40" s="20">
        <f t="shared" si="2"/>
        <v>7.910569369970788E-2</v>
      </c>
    </row>
    <row r="41" spans="1:13" ht="16.8" customHeight="1">
      <c r="A41" s="17" t="s">
        <v>9</v>
      </c>
      <c r="B41" s="18">
        <v>187398538.63999999</v>
      </c>
      <c r="C41" s="18">
        <v>32866210.050000001</v>
      </c>
      <c r="D41" s="18">
        <v>133399339.09</v>
      </c>
      <c r="E41" s="18">
        <v>109914707.33</v>
      </c>
      <c r="F41" s="18">
        <v>7468483.5999999996</v>
      </c>
      <c r="G41" s="19">
        <f t="shared" si="0"/>
        <v>471047278.70999998</v>
      </c>
      <c r="H41" s="18">
        <v>187862425.78</v>
      </c>
      <c r="I41" s="18">
        <v>158942950.06999999</v>
      </c>
      <c r="J41" s="18">
        <v>11465926.09</v>
      </c>
      <c r="K41" s="18">
        <v>64377710.18</v>
      </c>
      <c r="L41" s="19">
        <f t="shared" si="1"/>
        <v>422649012.12</v>
      </c>
      <c r="M41" s="20">
        <f t="shared" si="2"/>
        <v>0.10274609105596032</v>
      </c>
    </row>
    <row r="42" spans="1:13" ht="16.8" customHeight="1">
      <c r="A42" s="17" t="s">
        <v>66</v>
      </c>
      <c r="B42" s="18">
        <v>122099684.31999999</v>
      </c>
      <c r="C42" s="18">
        <v>87536065.349999994</v>
      </c>
      <c r="D42" s="18">
        <v>21565841.91</v>
      </c>
      <c r="E42" s="18">
        <v>184340475.44999999</v>
      </c>
      <c r="F42" s="18">
        <v>12182076.619999999</v>
      </c>
      <c r="G42" s="19">
        <f t="shared" si="0"/>
        <v>427724143.64999998</v>
      </c>
      <c r="H42" s="18">
        <v>136172400.81</v>
      </c>
      <c r="I42" s="18">
        <v>154960724.19999999</v>
      </c>
      <c r="J42" s="18">
        <v>5894215.7599999998</v>
      </c>
      <c r="K42" s="18">
        <v>54703716.659999996</v>
      </c>
      <c r="L42" s="19">
        <f t="shared" si="1"/>
        <v>351731057.42999995</v>
      </c>
      <c r="M42" s="20">
        <f t="shared" si="2"/>
        <v>0.17766845137969109</v>
      </c>
    </row>
    <row r="43" spans="1:13" ht="16.8" customHeight="1">
      <c r="A43" s="17" t="s">
        <v>30</v>
      </c>
      <c r="B43" s="18">
        <v>57584982.399999999</v>
      </c>
      <c r="C43" s="18">
        <v>11132731.130000001</v>
      </c>
      <c r="D43" s="18">
        <v>45497485.969999999</v>
      </c>
      <c r="E43" s="18">
        <v>119511560.67</v>
      </c>
      <c r="F43" s="18">
        <v>4185641.26</v>
      </c>
      <c r="G43" s="19">
        <f t="shared" si="0"/>
        <v>237912401.43000001</v>
      </c>
      <c r="H43" s="18">
        <v>120596821.78</v>
      </c>
      <c r="I43" s="18">
        <v>85475924.620000005</v>
      </c>
      <c r="J43" s="18">
        <v>948435.22</v>
      </c>
      <c r="K43" s="18">
        <v>15034044.5</v>
      </c>
      <c r="L43" s="19">
        <f t="shared" si="1"/>
        <v>222055226.12</v>
      </c>
      <c r="M43" s="20">
        <f t="shared" si="2"/>
        <v>6.6651318782411581E-2</v>
      </c>
    </row>
    <row r="44" spans="1:13" ht="16.8" customHeight="1">
      <c r="A44" s="17" t="s">
        <v>36</v>
      </c>
      <c r="B44" s="18">
        <v>29032694.030000001</v>
      </c>
      <c r="C44" s="18">
        <v>3720600.39</v>
      </c>
      <c r="D44" s="18">
        <v>21513002.829999998</v>
      </c>
      <c r="E44" s="18">
        <v>24776727.68</v>
      </c>
      <c r="F44" s="18">
        <v>5401907.2400000002</v>
      </c>
      <c r="G44" s="19">
        <f t="shared" si="0"/>
        <v>84444932.170000002</v>
      </c>
      <c r="H44" s="18">
        <v>23656625.239999998</v>
      </c>
      <c r="I44" s="18">
        <v>38469991.729999997</v>
      </c>
      <c r="J44" s="18">
        <v>242608.96</v>
      </c>
      <c r="K44" s="18">
        <v>3156848.1</v>
      </c>
      <c r="L44" s="19">
        <f t="shared" si="1"/>
        <v>65526074.030000001</v>
      </c>
      <c r="M44" s="20">
        <f t="shared" si="2"/>
        <v>0.22403781557800972</v>
      </c>
    </row>
    <row r="45" spans="1:13" ht="16.8" customHeight="1">
      <c r="A45" s="17" t="s">
        <v>17</v>
      </c>
      <c r="B45" s="18">
        <v>64406423.920000002</v>
      </c>
      <c r="C45" s="18">
        <v>7623931.4500000002</v>
      </c>
      <c r="D45" s="18">
        <v>30706669.960000001</v>
      </c>
      <c r="E45" s="18">
        <v>56433290.399999999</v>
      </c>
      <c r="F45" s="18">
        <v>8536350.7899999991</v>
      </c>
      <c r="G45" s="19">
        <f t="shared" si="0"/>
        <v>167706666.52000001</v>
      </c>
      <c r="H45" s="18">
        <v>45714286.039999999</v>
      </c>
      <c r="I45" s="18">
        <v>70523514.530000001</v>
      </c>
      <c r="J45" s="18">
        <v>1498646.78</v>
      </c>
      <c r="K45" s="18">
        <v>35078831.509999998</v>
      </c>
      <c r="L45" s="19">
        <f t="shared" si="1"/>
        <v>152815278.85999998</v>
      </c>
      <c r="M45" s="20">
        <f t="shared" si="2"/>
        <v>8.8794249918646734E-2</v>
      </c>
    </row>
    <row r="46" spans="1:13" ht="16.8" customHeight="1">
      <c r="A46" s="17" t="s">
        <v>10</v>
      </c>
      <c r="B46" s="18">
        <v>84995933.900000006</v>
      </c>
      <c r="C46" s="18">
        <v>10521098.789999999</v>
      </c>
      <c r="D46" s="18">
        <v>39522572.020000003</v>
      </c>
      <c r="E46" s="18">
        <v>60559552.100000001</v>
      </c>
      <c r="F46" s="18">
        <v>6323814.0899999999</v>
      </c>
      <c r="G46" s="19">
        <f t="shared" si="0"/>
        <v>201922970.90000001</v>
      </c>
      <c r="H46" s="18">
        <v>72932460.980000004</v>
      </c>
      <c r="I46" s="18">
        <v>103153840.98</v>
      </c>
      <c r="J46" s="18">
        <v>1008547.57</v>
      </c>
      <c r="K46" s="18">
        <v>11260658.92</v>
      </c>
      <c r="L46" s="19">
        <f t="shared" si="1"/>
        <v>188355508.44999999</v>
      </c>
      <c r="M46" s="20">
        <f t="shared" si="2"/>
        <v>6.7191277889424209E-2</v>
      </c>
    </row>
    <row r="47" spans="1:13" ht="16.8" customHeight="1">
      <c r="A47" s="17" t="s">
        <v>52</v>
      </c>
      <c r="B47" s="18">
        <v>25143210.399999999</v>
      </c>
      <c r="C47" s="18">
        <v>3147799.37</v>
      </c>
      <c r="D47" s="18">
        <v>15591622.539999999</v>
      </c>
      <c r="E47" s="18">
        <v>21359308.850000001</v>
      </c>
      <c r="F47" s="18">
        <v>704200.35</v>
      </c>
      <c r="G47" s="19">
        <f t="shared" si="0"/>
        <v>65946141.510000005</v>
      </c>
      <c r="H47" s="18">
        <v>24696971.109999999</v>
      </c>
      <c r="I47" s="18">
        <v>26005900.350000001</v>
      </c>
      <c r="J47" s="18">
        <v>452614.37</v>
      </c>
      <c r="K47" s="18">
        <v>7351515.5599999996</v>
      </c>
      <c r="L47" s="19">
        <f t="shared" si="1"/>
        <v>58507001.390000001</v>
      </c>
      <c r="M47" s="20">
        <f t="shared" si="2"/>
        <v>0.11280629843782355</v>
      </c>
    </row>
    <row r="48" spans="1:13" ht="16.8" customHeight="1">
      <c r="A48" s="17" t="s">
        <v>5</v>
      </c>
      <c r="B48" s="18">
        <v>293152071.18000001</v>
      </c>
      <c r="C48" s="18">
        <v>32598426.940000001</v>
      </c>
      <c r="D48" s="18">
        <v>137502506.28999999</v>
      </c>
      <c r="E48" s="18">
        <v>436152234.56999999</v>
      </c>
      <c r="F48" s="18">
        <v>21099485.640000001</v>
      </c>
      <c r="G48" s="19">
        <f t="shared" si="0"/>
        <v>920504724.62</v>
      </c>
      <c r="H48" s="18">
        <v>363174040.19</v>
      </c>
      <c r="I48" s="18">
        <v>216832096.72</v>
      </c>
      <c r="J48" s="18">
        <v>12768642.529999999</v>
      </c>
      <c r="K48" s="18">
        <v>231863371.80000001</v>
      </c>
      <c r="L48" s="19">
        <f t="shared" si="1"/>
        <v>824638151.24000001</v>
      </c>
      <c r="M48" s="20">
        <f t="shared" si="2"/>
        <v>0.10414566141371555</v>
      </c>
    </row>
    <row r="49" spans="1:13" ht="16.8" customHeight="1">
      <c r="A49" s="17" t="s">
        <v>16</v>
      </c>
      <c r="B49" s="18">
        <v>20711519.690000001</v>
      </c>
      <c r="C49" s="18">
        <v>4658510.22</v>
      </c>
      <c r="D49" s="18">
        <v>7353611.9500000002</v>
      </c>
      <c r="E49" s="18">
        <v>12271473.32</v>
      </c>
      <c r="F49" s="18">
        <v>2109688.08</v>
      </c>
      <c r="G49" s="19">
        <f t="shared" si="0"/>
        <v>47104803.259999998</v>
      </c>
      <c r="H49" s="18">
        <v>16256339.34</v>
      </c>
      <c r="I49" s="18">
        <v>17278931.140000001</v>
      </c>
      <c r="J49" s="18">
        <v>771814.54</v>
      </c>
      <c r="K49" s="18">
        <v>3974558.11</v>
      </c>
      <c r="L49" s="19">
        <f t="shared" si="1"/>
        <v>38281643.130000003</v>
      </c>
      <c r="M49" s="20">
        <f t="shared" si="2"/>
        <v>0.18730913875809266</v>
      </c>
    </row>
    <row r="50" spans="1:13" ht="16.8" customHeight="1">
      <c r="A50" s="17" t="s">
        <v>23</v>
      </c>
      <c r="B50" s="18">
        <v>77560832.530000001</v>
      </c>
      <c r="C50" s="18">
        <v>5961940.4000000004</v>
      </c>
      <c r="D50" s="18">
        <v>51110771.229999997</v>
      </c>
      <c r="E50" s="18">
        <v>60196566.530000001</v>
      </c>
      <c r="F50" s="18">
        <v>2249152.38</v>
      </c>
      <c r="G50" s="19">
        <f t="shared" si="0"/>
        <v>197079263.06999999</v>
      </c>
      <c r="H50" s="18">
        <v>69933495.700000003</v>
      </c>
      <c r="I50" s="18">
        <v>70109661.939999998</v>
      </c>
      <c r="J50" s="18">
        <v>2158969.14</v>
      </c>
      <c r="K50" s="18">
        <v>26895091.199999999</v>
      </c>
      <c r="L50" s="19">
        <f t="shared" si="1"/>
        <v>169097217.97999996</v>
      </c>
      <c r="M50" s="20">
        <f t="shared" si="2"/>
        <v>0.14198371078778174</v>
      </c>
    </row>
    <row r="51" spans="1:13" ht="16.8" customHeight="1">
      <c r="A51" s="17" t="s">
        <v>8</v>
      </c>
      <c r="B51" s="18">
        <v>13654988.390000001</v>
      </c>
      <c r="C51" s="18">
        <v>1766795.86</v>
      </c>
      <c r="D51" s="18">
        <v>5470287.5499999998</v>
      </c>
      <c r="E51" s="18">
        <v>10532011.76</v>
      </c>
      <c r="F51" s="18">
        <v>833322.66</v>
      </c>
      <c r="G51" s="19">
        <f t="shared" si="0"/>
        <v>32257406.220000003</v>
      </c>
      <c r="H51" s="18">
        <v>13097799.43</v>
      </c>
      <c r="I51" s="18">
        <v>13424029.9</v>
      </c>
      <c r="J51" s="18">
        <v>163500.76</v>
      </c>
      <c r="K51" s="18">
        <v>3211463.65</v>
      </c>
      <c r="L51" s="19">
        <f t="shared" si="1"/>
        <v>29896793.739999998</v>
      </c>
      <c r="M51" s="20">
        <f t="shared" si="2"/>
        <v>7.3180480287233826E-2</v>
      </c>
    </row>
    <row r="52" spans="1:13" ht="16.8" customHeight="1">
      <c r="A52" s="17" t="s">
        <v>21</v>
      </c>
      <c r="B52" s="18">
        <v>45664181.240000002</v>
      </c>
      <c r="C52" s="18">
        <v>5610803.7999999998</v>
      </c>
      <c r="D52" s="18">
        <v>24784620.18</v>
      </c>
      <c r="E52" s="18">
        <v>23917281.98</v>
      </c>
      <c r="F52" s="18">
        <v>3062883.92</v>
      </c>
      <c r="G52" s="19">
        <f t="shared" si="0"/>
        <v>103039771.12</v>
      </c>
      <c r="H52" s="18">
        <v>40314649</v>
      </c>
      <c r="I52" s="18">
        <v>51231498.259999998</v>
      </c>
      <c r="J52" s="18">
        <v>125570.8</v>
      </c>
      <c r="K52" s="18">
        <v>11670420.050000001</v>
      </c>
      <c r="L52" s="19">
        <f t="shared" si="1"/>
        <v>103342138.10999998</v>
      </c>
      <c r="M52" s="20">
        <f t="shared" si="2"/>
        <v>-2.9344687659277062E-3</v>
      </c>
    </row>
    <row r="53" spans="1:13" ht="16.8" customHeight="1">
      <c r="A53" s="17" t="s">
        <v>60</v>
      </c>
      <c r="B53" s="18">
        <v>365714561.85000002</v>
      </c>
      <c r="C53" s="18">
        <v>37946087.350000001</v>
      </c>
      <c r="D53" s="18">
        <v>136320149.12</v>
      </c>
      <c r="E53" s="18">
        <v>485795758.94</v>
      </c>
      <c r="F53" s="18">
        <v>17000154.649999999</v>
      </c>
      <c r="G53" s="19">
        <f t="shared" si="0"/>
        <v>1042776711.91</v>
      </c>
      <c r="H53" s="18">
        <v>380950865.26999998</v>
      </c>
      <c r="I53" s="18">
        <v>302424741.93000001</v>
      </c>
      <c r="J53" s="18">
        <v>8001857.0599999996</v>
      </c>
      <c r="K53" s="18">
        <v>163541569.16999999</v>
      </c>
      <c r="L53" s="19">
        <f t="shared" si="1"/>
        <v>854919033.42999995</v>
      </c>
      <c r="M53" s="20">
        <f t="shared" si="2"/>
        <v>0.180151394190527</v>
      </c>
    </row>
    <row r="54" spans="1:13" ht="16.8" customHeight="1">
      <c r="A54" s="17" t="s">
        <v>15</v>
      </c>
      <c r="B54" s="18">
        <v>119599218.59999999</v>
      </c>
      <c r="C54" s="18">
        <v>18463476.48</v>
      </c>
      <c r="D54" s="18">
        <v>44326034.32</v>
      </c>
      <c r="E54" s="18">
        <v>114399213.20999999</v>
      </c>
      <c r="F54" s="18">
        <v>5546843.6100000003</v>
      </c>
      <c r="G54" s="19">
        <f t="shared" si="0"/>
        <v>302334786.21999997</v>
      </c>
      <c r="H54" s="18">
        <v>128899234.39</v>
      </c>
      <c r="I54" s="18">
        <v>92327180.780000001</v>
      </c>
      <c r="J54" s="18">
        <v>5556527.3700000001</v>
      </c>
      <c r="K54" s="18">
        <v>43551317.170000002</v>
      </c>
      <c r="L54" s="19">
        <f t="shared" si="1"/>
        <v>270334259.71000004</v>
      </c>
      <c r="M54" s="20">
        <f t="shared" si="2"/>
        <v>0.10584467275530149</v>
      </c>
    </row>
    <row r="55" spans="1:13" ht="16.8" customHeight="1">
      <c r="A55" s="17" t="s">
        <v>14</v>
      </c>
      <c r="B55" s="18">
        <v>28721299.260000002</v>
      </c>
      <c r="C55" s="18">
        <v>2438470.21</v>
      </c>
      <c r="D55" s="18">
        <v>14609138.25</v>
      </c>
      <c r="E55" s="18">
        <v>21921150.699999999</v>
      </c>
      <c r="F55" s="18">
        <v>3013744.01</v>
      </c>
      <c r="G55" s="19">
        <f t="shared" si="0"/>
        <v>70703802.430000007</v>
      </c>
      <c r="H55" s="18">
        <v>23390016.359999999</v>
      </c>
      <c r="I55" s="18">
        <v>32400351.68</v>
      </c>
      <c r="J55" s="18">
        <v>190.86</v>
      </c>
      <c r="K55" s="18">
        <v>4225990.03</v>
      </c>
      <c r="L55" s="19">
        <f t="shared" si="1"/>
        <v>60016548.93</v>
      </c>
      <c r="M55" s="20">
        <f t="shared" si="2"/>
        <v>0.15115528631689754</v>
      </c>
    </row>
    <row r="56" spans="1:13" ht="16.8" customHeight="1">
      <c r="A56" s="17" t="s">
        <v>6</v>
      </c>
      <c r="B56" s="18">
        <v>272532374.39999998</v>
      </c>
      <c r="C56" s="18">
        <v>36713376.100000001</v>
      </c>
      <c r="D56" s="18">
        <v>150103329</v>
      </c>
      <c r="E56" s="18">
        <v>355929007.50999999</v>
      </c>
      <c r="F56" s="18">
        <v>23745087.300000001</v>
      </c>
      <c r="G56" s="19">
        <f t="shared" si="0"/>
        <v>839023174.30999994</v>
      </c>
      <c r="H56" s="18">
        <v>286214582.44999999</v>
      </c>
      <c r="I56" s="18">
        <v>394186902.20999998</v>
      </c>
      <c r="J56" s="18">
        <v>28891135.719999999</v>
      </c>
      <c r="K56" s="18">
        <v>54031244.350000001</v>
      </c>
      <c r="L56" s="19">
        <f t="shared" si="1"/>
        <v>763323864.73000002</v>
      </c>
      <c r="M56" s="20">
        <f t="shared" si="2"/>
        <v>9.0223145078506206E-2</v>
      </c>
    </row>
    <row r="57" spans="1:13">
      <c r="A57" s="26" t="s">
        <v>61</v>
      </c>
      <c r="M57" s="27">
        <f>AVERAGE(M11:M56)</f>
        <v>0.10966156227655395</v>
      </c>
    </row>
    <row r="58" spans="1:13">
      <c r="A58" s="24"/>
    </row>
    <row r="59" spans="1:13">
      <c r="A59" s="34" t="s">
        <v>65</v>
      </c>
    </row>
  </sheetData>
  <sortState ref="A13:I59">
    <sortCondition ref="A13:A59"/>
  </sortState>
  <mergeCells count="4">
    <mergeCell ref="A3:M3"/>
    <mergeCell ref="A4:M4"/>
    <mergeCell ref="A6:M6"/>
    <mergeCell ref="A8:M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56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workbookViewId="0">
      <selection activeCell="N15" sqref="N15"/>
    </sheetView>
  </sheetViews>
  <sheetFormatPr baseColWidth="10" defaultRowHeight="18"/>
  <cols>
    <col min="1" max="1" width="40.77734375" style="21" customWidth="1"/>
    <col min="2" max="2" width="14.109375" style="21" hidden="1" customWidth="1"/>
    <col min="3" max="3" width="14" style="21" hidden="1" customWidth="1"/>
    <col min="4" max="4" width="13.33203125" style="21" hidden="1" customWidth="1"/>
    <col min="5" max="5" width="14.33203125" style="21" hidden="1" customWidth="1"/>
    <col min="6" max="6" width="10.88671875" style="21" hidden="1" customWidth="1"/>
    <col min="7" max="7" width="15.109375" style="21" customWidth="1"/>
    <col min="8" max="8" width="14.109375" style="21" hidden="1" customWidth="1"/>
    <col min="9" max="9" width="15.6640625" style="21" hidden="1" customWidth="1"/>
    <col min="10" max="10" width="14.109375" style="21" hidden="1" customWidth="1"/>
    <col min="11" max="11" width="14.33203125" style="21" hidden="1" customWidth="1"/>
    <col min="12" max="12" width="15.44140625" style="21" customWidth="1"/>
    <col min="13" max="13" width="13.6640625" style="21" customWidth="1"/>
    <col min="14" max="16384" width="11.5546875" style="21"/>
  </cols>
  <sheetData>
    <row r="1" spans="1:16" s="1" customFormat="1" ht="16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s="1" customFormat="1" ht="27.75" customHeight="1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s="1" customFormat="1" ht="26.25" customHeight="1">
      <c r="A3" s="28" t="s">
        <v>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s="1" customFormat="1" ht="21.6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6" s="1" customFormat="1" ht="16.8">
      <c r="A5" s="1" t="s">
        <v>37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6" s="1" customFormat="1" ht="27" customHeight="1">
      <c r="A6" s="32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8"/>
      <c r="O6" s="8"/>
      <c r="P6" s="8"/>
    </row>
    <row r="7" spans="1:16" s="1" customFormat="1" ht="10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6" s="1" customFormat="1" ht="38.25" customHeight="1">
      <c r="A8" s="33" t="s">
        <v>64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6" s="1" customFormat="1" ht="16.8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6" s="1" customFormat="1" ht="52.5" customHeight="1">
      <c r="A10" s="12" t="s">
        <v>32</v>
      </c>
      <c r="B10" s="13" t="s">
        <v>39</v>
      </c>
      <c r="C10" s="13" t="s">
        <v>40</v>
      </c>
      <c r="D10" s="13" t="s">
        <v>43</v>
      </c>
      <c r="E10" s="14" t="s">
        <v>42</v>
      </c>
      <c r="F10" s="13" t="s">
        <v>41</v>
      </c>
      <c r="G10" s="15" t="s">
        <v>49</v>
      </c>
      <c r="H10" s="13" t="s">
        <v>44</v>
      </c>
      <c r="I10" s="13" t="s">
        <v>45</v>
      </c>
      <c r="J10" s="13" t="s">
        <v>38</v>
      </c>
      <c r="K10" s="13" t="s">
        <v>46</v>
      </c>
      <c r="L10" s="15" t="s">
        <v>48</v>
      </c>
      <c r="M10" s="16" t="s">
        <v>47</v>
      </c>
    </row>
    <row r="11" spans="1:16" ht="16.8" customHeight="1">
      <c r="A11" s="17" t="s">
        <v>57</v>
      </c>
      <c r="B11" s="18">
        <v>64043907.82</v>
      </c>
      <c r="C11" s="18">
        <v>12996416.92</v>
      </c>
      <c r="D11" s="18">
        <v>15641281.810000001</v>
      </c>
      <c r="E11" s="18">
        <v>53387714.450000003</v>
      </c>
      <c r="F11" s="18">
        <v>1812632.11</v>
      </c>
      <c r="G11" s="19">
        <f>SUM(B11:F11)</f>
        <v>147881953.11000001</v>
      </c>
      <c r="H11" s="18">
        <v>49653934.149999999</v>
      </c>
      <c r="I11" s="18">
        <v>44654678.369999997</v>
      </c>
      <c r="J11" s="18">
        <v>405765.27</v>
      </c>
      <c r="K11" s="18">
        <v>17417315.219999999</v>
      </c>
      <c r="L11" s="19">
        <f>SUM(H11:K11)</f>
        <v>112131693.00999999</v>
      </c>
      <c r="M11" s="20">
        <f>(G11-L11)/G11</f>
        <v>0.24174863361053711</v>
      </c>
    </row>
    <row r="12" spans="1:16" ht="16.8" customHeight="1">
      <c r="A12" s="17" t="s">
        <v>12</v>
      </c>
      <c r="B12" s="18">
        <v>65710651.649999999</v>
      </c>
      <c r="C12" s="18">
        <v>6227144.7599999998</v>
      </c>
      <c r="D12" s="18">
        <v>21073034.489999998</v>
      </c>
      <c r="E12" s="18">
        <v>49515016.189999998</v>
      </c>
      <c r="F12" s="18">
        <v>3325373.86</v>
      </c>
      <c r="G12" s="19">
        <f>SUM(B12:F12)</f>
        <v>145851220.94999999</v>
      </c>
      <c r="H12" s="18">
        <v>69714072.879999995</v>
      </c>
      <c r="I12" s="18">
        <v>29302981.18</v>
      </c>
      <c r="J12" s="18">
        <v>1375768.29</v>
      </c>
      <c r="K12" s="18">
        <v>12216788.369999999</v>
      </c>
      <c r="L12" s="19">
        <f>SUM(H12:K12)</f>
        <v>112609610.72000001</v>
      </c>
      <c r="M12" s="20">
        <f>(G12-L12)/G12</f>
        <v>0.22791451462306031</v>
      </c>
    </row>
    <row r="13" spans="1:16" ht="16.8" customHeight="1">
      <c r="A13" s="17" t="s">
        <v>36</v>
      </c>
      <c r="B13" s="18">
        <v>29032694.030000001</v>
      </c>
      <c r="C13" s="18">
        <v>3720600.39</v>
      </c>
      <c r="D13" s="18">
        <v>21513002.829999998</v>
      </c>
      <c r="E13" s="18">
        <v>24776727.68</v>
      </c>
      <c r="F13" s="18">
        <v>5401907.2400000002</v>
      </c>
      <c r="G13" s="19">
        <f>SUM(B13:F13)</f>
        <v>84444932.170000002</v>
      </c>
      <c r="H13" s="18">
        <v>23656625.239999998</v>
      </c>
      <c r="I13" s="18">
        <v>38469991.729999997</v>
      </c>
      <c r="J13" s="18">
        <v>242608.96</v>
      </c>
      <c r="K13" s="18">
        <v>3156848.1</v>
      </c>
      <c r="L13" s="19">
        <f>SUM(H13:K13)</f>
        <v>65526074.030000001</v>
      </c>
      <c r="M13" s="20">
        <f>(G13-L13)/G13</f>
        <v>0.22403781557800972</v>
      </c>
    </row>
    <row r="14" spans="1:16" ht="16.8" customHeight="1">
      <c r="A14" s="17" t="s">
        <v>11</v>
      </c>
      <c r="B14" s="18">
        <v>83028440.280000001</v>
      </c>
      <c r="C14" s="18">
        <v>9481475.9900000002</v>
      </c>
      <c r="D14" s="18">
        <v>46073404.689999998</v>
      </c>
      <c r="E14" s="18">
        <v>55571370.740000002</v>
      </c>
      <c r="F14" s="18">
        <v>7962614.2800000003</v>
      </c>
      <c r="G14" s="19">
        <f>SUM(B14:F14)</f>
        <v>202117305.97999999</v>
      </c>
      <c r="H14" s="18">
        <v>64824709.079999998</v>
      </c>
      <c r="I14" s="18">
        <v>85708860.439999998</v>
      </c>
      <c r="J14" s="18">
        <v>1465398.67</v>
      </c>
      <c r="K14" s="18">
        <v>9477139.1799999997</v>
      </c>
      <c r="L14" s="19">
        <f>SUM(H14:K14)</f>
        <v>161476107.36999997</v>
      </c>
      <c r="M14" s="20">
        <f>(G14-L14)/G14</f>
        <v>0.20107728238779099</v>
      </c>
    </row>
    <row r="15" spans="1:16" ht="16.8" customHeight="1">
      <c r="A15" s="17" t="s">
        <v>19</v>
      </c>
      <c r="B15" s="18">
        <v>21958278.539999999</v>
      </c>
      <c r="C15" s="18">
        <v>2876917.52</v>
      </c>
      <c r="D15" s="18">
        <v>14758958</v>
      </c>
      <c r="E15" s="18">
        <v>17036972.41</v>
      </c>
      <c r="F15" s="18">
        <v>1753485.23</v>
      </c>
      <c r="G15" s="19">
        <f>SUM(B15:F15)</f>
        <v>58384611.699999996</v>
      </c>
      <c r="H15" s="18">
        <v>24105269.84</v>
      </c>
      <c r="I15" s="18">
        <v>18223671.620000001</v>
      </c>
      <c r="J15" s="18">
        <v>669752.98</v>
      </c>
      <c r="K15" s="18">
        <v>3768974.69</v>
      </c>
      <c r="L15" s="19">
        <f>SUM(H15:K15)</f>
        <v>46767669.129999995</v>
      </c>
      <c r="M15" s="20">
        <f>(G15-L15)/G15</f>
        <v>0.19897267844636538</v>
      </c>
    </row>
    <row r="16" spans="1:16" ht="16.8" customHeight="1">
      <c r="A16" s="17" t="s">
        <v>16</v>
      </c>
      <c r="B16" s="18">
        <v>20711519.690000001</v>
      </c>
      <c r="C16" s="18">
        <v>4658510.22</v>
      </c>
      <c r="D16" s="18">
        <v>7353611.9500000002</v>
      </c>
      <c r="E16" s="18">
        <v>12271473.32</v>
      </c>
      <c r="F16" s="18">
        <v>2109688.08</v>
      </c>
      <c r="G16" s="19">
        <f>SUM(B16:F16)</f>
        <v>47104803.259999998</v>
      </c>
      <c r="H16" s="18">
        <v>16256339.34</v>
      </c>
      <c r="I16" s="18">
        <v>17278931.140000001</v>
      </c>
      <c r="J16" s="18">
        <v>771814.54</v>
      </c>
      <c r="K16" s="18">
        <v>3974558.11</v>
      </c>
      <c r="L16" s="19">
        <f>SUM(H16:K16)</f>
        <v>38281643.130000003</v>
      </c>
      <c r="M16" s="20">
        <f>(G16-L16)/G16</f>
        <v>0.18730913875809266</v>
      </c>
    </row>
    <row r="17" spans="1:13" ht="16.8" customHeight="1">
      <c r="A17" s="17" t="s">
        <v>60</v>
      </c>
      <c r="B17" s="18">
        <v>365714561.85000002</v>
      </c>
      <c r="C17" s="18">
        <v>37946087.350000001</v>
      </c>
      <c r="D17" s="18">
        <v>136320149.12</v>
      </c>
      <c r="E17" s="18">
        <v>485795758.94</v>
      </c>
      <c r="F17" s="18">
        <v>17000154.649999999</v>
      </c>
      <c r="G17" s="19">
        <f>SUM(B17:F17)</f>
        <v>1042776711.91</v>
      </c>
      <c r="H17" s="18">
        <v>380950865.26999998</v>
      </c>
      <c r="I17" s="18">
        <v>302424741.93000001</v>
      </c>
      <c r="J17" s="18">
        <v>8001857.0599999996</v>
      </c>
      <c r="K17" s="18">
        <v>163541569.16999999</v>
      </c>
      <c r="L17" s="19">
        <f>SUM(H17:K17)</f>
        <v>854919033.42999995</v>
      </c>
      <c r="M17" s="20">
        <f>(G17-L17)/G17</f>
        <v>0.180151394190527</v>
      </c>
    </row>
    <row r="18" spans="1:13" ht="16.8" customHeight="1">
      <c r="A18" s="17" t="s">
        <v>53</v>
      </c>
      <c r="B18" s="18">
        <v>26432016.039999999</v>
      </c>
      <c r="C18" s="18">
        <v>2134750.0499999998</v>
      </c>
      <c r="D18" s="18">
        <v>10029432.77</v>
      </c>
      <c r="E18" s="18">
        <v>19011799.27</v>
      </c>
      <c r="F18" s="18">
        <v>1407786.77</v>
      </c>
      <c r="G18" s="19">
        <f>SUM(B18:F18)</f>
        <v>59015784.899999999</v>
      </c>
      <c r="H18" s="18">
        <v>23277799.859999999</v>
      </c>
      <c r="I18" s="18">
        <v>20870538.449999999</v>
      </c>
      <c r="J18" s="18">
        <v>249192.57</v>
      </c>
      <c r="K18" s="18">
        <v>3992154.93</v>
      </c>
      <c r="L18" s="19">
        <f>SUM(H18:K18)</f>
        <v>48389685.810000002</v>
      </c>
      <c r="M18" s="20">
        <f>(G18-L18)/G18</f>
        <v>0.18005520231588068</v>
      </c>
    </row>
    <row r="19" spans="1:13" ht="16.8" customHeight="1">
      <c r="A19" s="17" t="s">
        <v>66</v>
      </c>
      <c r="B19" s="18">
        <v>122099684.31999999</v>
      </c>
      <c r="C19" s="18">
        <v>87536065.349999994</v>
      </c>
      <c r="D19" s="18">
        <v>21565841.91</v>
      </c>
      <c r="E19" s="18">
        <v>184340475.44999999</v>
      </c>
      <c r="F19" s="18">
        <v>12182076.619999999</v>
      </c>
      <c r="G19" s="19">
        <f>SUM(B19:F19)</f>
        <v>427724143.64999998</v>
      </c>
      <c r="H19" s="18">
        <v>136172400.81</v>
      </c>
      <c r="I19" s="18">
        <v>154960724.19999999</v>
      </c>
      <c r="J19" s="18">
        <v>5894215.7599999998</v>
      </c>
      <c r="K19" s="18">
        <v>54703716.659999996</v>
      </c>
      <c r="L19" s="19">
        <f>SUM(H19:K19)</f>
        <v>351731057.42999995</v>
      </c>
      <c r="M19" s="20">
        <f>(G19-L19)/G19</f>
        <v>0.17766845137969109</v>
      </c>
    </row>
    <row r="20" spans="1:13" ht="16.8" customHeight="1">
      <c r="A20" s="17" t="s">
        <v>56</v>
      </c>
      <c r="B20" s="18">
        <v>40125515.939999998</v>
      </c>
      <c r="C20" s="18">
        <v>3688514.64</v>
      </c>
      <c r="D20" s="18">
        <v>25755221.460000001</v>
      </c>
      <c r="E20" s="18">
        <v>38403831.630000003</v>
      </c>
      <c r="F20" s="18">
        <v>2882643.22</v>
      </c>
      <c r="G20" s="19">
        <f>SUM(B20:F20)</f>
        <v>110855726.88999999</v>
      </c>
      <c r="H20" s="18">
        <v>37163783.109999999</v>
      </c>
      <c r="I20" s="18">
        <v>41800117.130000003</v>
      </c>
      <c r="J20" s="18">
        <v>232336.21</v>
      </c>
      <c r="K20" s="18">
        <v>12919889.26</v>
      </c>
      <c r="L20" s="19">
        <f>SUM(H20:K20)</f>
        <v>92116125.710000008</v>
      </c>
      <c r="M20" s="20">
        <f>(G20-L20)/G20</f>
        <v>0.16904495334368178</v>
      </c>
    </row>
    <row r="21" spans="1:13" ht="16.8" customHeight="1">
      <c r="A21" s="17" t="s">
        <v>14</v>
      </c>
      <c r="B21" s="18">
        <v>28721299.260000002</v>
      </c>
      <c r="C21" s="18">
        <v>2438470.21</v>
      </c>
      <c r="D21" s="18">
        <v>14609138.25</v>
      </c>
      <c r="E21" s="18">
        <v>21921150.699999999</v>
      </c>
      <c r="F21" s="18">
        <v>3013744.01</v>
      </c>
      <c r="G21" s="19">
        <f>SUM(B21:F21)</f>
        <v>70703802.430000007</v>
      </c>
      <c r="H21" s="18">
        <v>23390016.359999999</v>
      </c>
      <c r="I21" s="18">
        <v>32400351.68</v>
      </c>
      <c r="J21" s="18">
        <v>190.86</v>
      </c>
      <c r="K21" s="18">
        <v>4225990.03</v>
      </c>
      <c r="L21" s="19">
        <f>SUM(H21:K21)</f>
        <v>60016548.93</v>
      </c>
      <c r="M21" s="20">
        <f>(G21-L21)/G21</f>
        <v>0.15115528631689754</v>
      </c>
    </row>
    <row r="22" spans="1:13" ht="16.8" customHeight="1">
      <c r="A22" s="17" t="s">
        <v>29</v>
      </c>
      <c r="B22" s="18">
        <v>2361045701.2800002</v>
      </c>
      <c r="C22" s="18">
        <v>236478669.34</v>
      </c>
      <c r="D22" s="18">
        <v>788976174.61000001</v>
      </c>
      <c r="E22" s="18">
        <v>1966647913.3199999</v>
      </c>
      <c r="F22" s="18">
        <v>122130982.72</v>
      </c>
      <c r="G22" s="19">
        <f>SUM(B22:F22)</f>
        <v>5475279441.2700005</v>
      </c>
      <c r="H22" s="18">
        <v>1751483791.2</v>
      </c>
      <c r="I22" s="18">
        <v>2325093541.04</v>
      </c>
      <c r="J22" s="18">
        <v>82568141.680000007</v>
      </c>
      <c r="K22" s="18">
        <v>506715077.77999997</v>
      </c>
      <c r="L22" s="19">
        <f>SUM(H22:K22)</f>
        <v>4665860551.6999998</v>
      </c>
      <c r="M22" s="20">
        <f>(G22-L22)/G22</f>
        <v>0.14783152134099198</v>
      </c>
    </row>
    <row r="23" spans="1:13" ht="16.8" customHeight="1">
      <c r="A23" s="17" t="s">
        <v>24</v>
      </c>
      <c r="B23" s="18">
        <v>1089097936.4100001</v>
      </c>
      <c r="C23" s="18">
        <v>165513532.18000001</v>
      </c>
      <c r="D23" s="18">
        <v>440374795.56</v>
      </c>
      <c r="E23" s="18">
        <v>1496549973.1400001</v>
      </c>
      <c r="F23" s="18">
        <v>50257884.829999998</v>
      </c>
      <c r="G23" s="19">
        <f>SUM(B23:F23)</f>
        <v>3241794122.1199999</v>
      </c>
      <c r="H23" s="18">
        <v>703002116.70000005</v>
      </c>
      <c r="I23" s="18">
        <v>998786993.14999998</v>
      </c>
      <c r="J23" s="18">
        <v>21493364.300000001</v>
      </c>
      <c r="K23" s="18">
        <v>1051414473.16</v>
      </c>
      <c r="L23" s="19">
        <f>SUM(H23:K23)</f>
        <v>2774696947.3099999</v>
      </c>
      <c r="M23" s="20">
        <f>(G23-L23)/G23</f>
        <v>0.14408600830719553</v>
      </c>
    </row>
    <row r="24" spans="1:13" ht="16.8" customHeight="1">
      <c r="A24" s="17" t="s">
        <v>1</v>
      </c>
      <c r="B24" s="18">
        <v>56024324.18</v>
      </c>
      <c r="C24" s="18">
        <v>11944054.130000001</v>
      </c>
      <c r="D24" s="18">
        <v>19494383.539999999</v>
      </c>
      <c r="E24" s="18">
        <v>67760473.049999997</v>
      </c>
      <c r="F24" s="18">
        <v>5443732.4500000002</v>
      </c>
      <c r="G24" s="19">
        <f>SUM(B24:F24)</f>
        <v>160666967.34999996</v>
      </c>
      <c r="H24" s="18">
        <v>56762846.740000002</v>
      </c>
      <c r="I24" s="18">
        <v>61670479.479999997</v>
      </c>
      <c r="J24" s="18">
        <v>2553692</v>
      </c>
      <c r="K24" s="18">
        <v>16556257.93</v>
      </c>
      <c r="L24" s="19">
        <f>SUM(H24:K24)</f>
        <v>137543276.15000001</v>
      </c>
      <c r="M24" s="20">
        <f>(G24-L24)/G24</f>
        <v>0.14392311986338094</v>
      </c>
    </row>
    <row r="25" spans="1:13" ht="16.8" customHeight="1">
      <c r="A25" s="17" t="s">
        <v>23</v>
      </c>
      <c r="B25" s="18">
        <v>77560832.530000001</v>
      </c>
      <c r="C25" s="18">
        <v>5961940.4000000004</v>
      </c>
      <c r="D25" s="18">
        <v>51110771.229999997</v>
      </c>
      <c r="E25" s="18">
        <v>60196566.530000001</v>
      </c>
      <c r="F25" s="18">
        <v>2249152.38</v>
      </c>
      <c r="G25" s="19">
        <f>SUM(B25:F25)</f>
        <v>197079263.06999999</v>
      </c>
      <c r="H25" s="18">
        <v>69933495.700000003</v>
      </c>
      <c r="I25" s="18">
        <v>70109661.939999998</v>
      </c>
      <c r="J25" s="18">
        <v>2158969.14</v>
      </c>
      <c r="K25" s="18">
        <v>26895091.199999999</v>
      </c>
      <c r="L25" s="19">
        <f>SUM(H25:K25)</f>
        <v>169097217.97999996</v>
      </c>
      <c r="M25" s="20">
        <f>(G25-L25)/G25</f>
        <v>0.14198371078778174</v>
      </c>
    </row>
    <row r="26" spans="1:13" ht="16.8" customHeight="1">
      <c r="A26" s="17" t="s">
        <v>27</v>
      </c>
      <c r="B26" s="18">
        <v>101208754.67</v>
      </c>
      <c r="C26" s="18">
        <v>13153091.380000001</v>
      </c>
      <c r="D26" s="18">
        <v>60013628.700000003</v>
      </c>
      <c r="E26" s="18">
        <v>96097685.590000004</v>
      </c>
      <c r="F26" s="18">
        <v>10526753.17</v>
      </c>
      <c r="G26" s="19">
        <f>SUM(B26:F26)</f>
        <v>280999913.51000005</v>
      </c>
      <c r="H26" s="18">
        <v>73601057.689999998</v>
      </c>
      <c r="I26" s="18">
        <v>137908140.56999999</v>
      </c>
      <c r="J26" s="18">
        <v>1238933.33</v>
      </c>
      <c r="K26" s="18">
        <v>28454275.600000001</v>
      </c>
      <c r="L26" s="19">
        <f>SUM(H26:K26)</f>
        <v>241202407.19</v>
      </c>
      <c r="M26" s="20">
        <f>(G26-L26)/G26</f>
        <v>0.1416281799623535</v>
      </c>
    </row>
    <row r="27" spans="1:13" ht="16.8" customHeight="1">
      <c r="A27" s="17" t="s">
        <v>4</v>
      </c>
      <c r="B27" s="18">
        <v>240625461.75</v>
      </c>
      <c r="C27" s="18">
        <v>26510413.649999999</v>
      </c>
      <c r="D27" s="18">
        <v>72988044.310000002</v>
      </c>
      <c r="E27" s="18">
        <v>375138361.05000001</v>
      </c>
      <c r="F27" s="18">
        <v>15275621.23</v>
      </c>
      <c r="G27" s="19">
        <f>SUM(B27:F27)</f>
        <v>730537901.99000001</v>
      </c>
      <c r="H27" s="18">
        <v>230892799.37</v>
      </c>
      <c r="I27" s="18">
        <v>188209699.27000001</v>
      </c>
      <c r="J27" s="18">
        <v>13529731.800000001</v>
      </c>
      <c r="K27" s="18">
        <v>206950115.63999999</v>
      </c>
      <c r="L27" s="19">
        <f>SUM(H27:K27)</f>
        <v>639582346.07999992</v>
      </c>
      <c r="M27" s="20">
        <f>(G27-L27)/G27</f>
        <v>0.12450491023427437</v>
      </c>
    </row>
    <row r="28" spans="1:13" ht="16.8" customHeight="1">
      <c r="A28" s="17" t="s">
        <v>35</v>
      </c>
      <c r="B28" s="18">
        <v>57787632.039999999</v>
      </c>
      <c r="C28" s="18">
        <v>4183286.75</v>
      </c>
      <c r="D28" s="18">
        <v>21938254.66</v>
      </c>
      <c r="E28" s="18">
        <v>86409524.659999996</v>
      </c>
      <c r="F28" s="18">
        <v>7064558.5</v>
      </c>
      <c r="G28" s="19">
        <f>SUM(B28:F28)</f>
        <v>177383256.61000001</v>
      </c>
      <c r="H28" s="18">
        <v>51728244.509999998</v>
      </c>
      <c r="I28" s="18">
        <v>62261495.649999999</v>
      </c>
      <c r="J28" s="18">
        <v>1491387.97</v>
      </c>
      <c r="K28" s="18">
        <v>40019822.43</v>
      </c>
      <c r="L28" s="19">
        <f>SUM(H28:K28)</f>
        <v>155500950.56</v>
      </c>
      <c r="M28" s="20">
        <f>(G28-L28)/G28</f>
        <v>0.12336173361678146</v>
      </c>
    </row>
    <row r="29" spans="1:13" ht="16.8" customHeight="1">
      <c r="A29" s="17" t="s">
        <v>26</v>
      </c>
      <c r="B29" s="18">
        <v>36159054.359999999</v>
      </c>
      <c r="C29" s="18">
        <v>5454013.0199999996</v>
      </c>
      <c r="D29" s="18">
        <v>12250351.09</v>
      </c>
      <c r="E29" s="18">
        <v>28750831.98</v>
      </c>
      <c r="F29" s="18">
        <v>2106872.35</v>
      </c>
      <c r="G29" s="19">
        <f>SUM(B29:F29)</f>
        <v>84721122.799999997</v>
      </c>
      <c r="H29" s="18">
        <v>31361419.43</v>
      </c>
      <c r="I29" s="18">
        <v>28320459.18</v>
      </c>
      <c r="J29" s="18">
        <v>88782.05</v>
      </c>
      <c r="K29" s="18">
        <v>14767955.050000001</v>
      </c>
      <c r="L29" s="19">
        <f>SUM(H29:K29)</f>
        <v>74538615.709999993</v>
      </c>
      <c r="M29" s="20">
        <f>(G29-L29)/G29</f>
        <v>0.12018852859206917</v>
      </c>
    </row>
    <row r="30" spans="1:13" ht="16.8" customHeight="1">
      <c r="A30" s="17" t="s">
        <v>34</v>
      </c>
      <c r="B30" s="18">
        <v>102959900.75</v>
      </c>
      <c r="C30" s="18">
        <v>9914160.9299999997</v>
      </c>
      <c r="D30" s="18">
        <v>36099850.479999997</v>
      </c>
      <c r="E30" s="18">
        <v>81672139.760000005</v>
      </c>
      <c r="F30" s="18">
        <v>3388697.72</v>
      </c>
      <c r="G30" s="19">
        <f>SUM(B30:F30)</f>
        <v>234034749.64000002</v>
      </c>
      <c r="H30" s="18">
        <v>65505284.869999997</v>
      </c>
      <c r="I30" s="18">
        <v>107917834.65000001</v>
      </c>
      <c r="J30" s="18">
        <v>711003.39</v>
      </c>
      <c r="K30" s="18">
        <v>32306681.699999999</v>
      </c>
      <c r="L30" s="19">
        <f>SUM(H30:K30)</f>
        <v>206440804.60999998</v>
      </c>
      <c r="M30" s="20">
        <f>(G30-L30)/G30</f>
        <v>0.1179053327441585</v>
      </c>
    </row>
    <row r="31" spans="1:13" ht="16.8" customHeight="1">
      <c r="A31" s="17" t="s">
        <v>52</v>
      </c>
      <c r="B31" s="18">
        <v>25143210.399999999</v>
      </c>
      <c r="C31" s="18">
        <v>3147799.37</v>
      </c>
      <c r="D31" s="18">
        <v>15591622.539999999</v>
      </c>
      <c r="E31" s="18">
        <v>21359308.850000001</v>
      </c>
      <c r="F31" s="18">
        <v>704200.35</v>
      </c>
      <c r="G31" s="19">
        <f>SUM(B31:F31)</f>
        <v>65946141.510000005</v>
      </c>
      <c r="H31" s="18">
        <v>24696971.109999999</v>
      </c>
      <c r="I31" s="18">
        <v>26005900.350000001</v>
      </c>
      <c r="J31" s="18">
        <v>452614.37</v>
      </c>
      <c r="K31" s="18">
        <v>7351515.5599999996</v>
      </c>
      <c r="L31" s="19">
        <f>SUM(H31:K31)</f>
        <v>58507001.390000001</v>
      </c>
      <c r="M31" s="20">
        <f>(G31-L31)/G31</f>
        <v>0.11280629843782355</v>
      </c>
    </row>
    <row r="32" spans="1:13" ht="16.8" customHeight="1">
      <c r="A32" s="17" t="s">
        <v>51</v>
      </c>
      <c r="B32" s="18">
        <v>127966397.56999999</v>
      </c>
      <c r="C32" s="18">
        <v>18269960.93</v>
      </c>
      <c r="D32" s="18">
        <v>47372473.75</v>
      </c>
      <c r="E32" s="18">
        <v>111678051.94</v>
      </c>
      <c r="F32" s="18">
        <v>16723009.93</v>
      </c>
      <c r="G32" s="19">
        <f>SUM(B32:F32)</f>
        <v>322009894.12</v>
      </c>
      <c r="H32" s="18">
        <v>113784306.98</v>
      </c>
      <c r="I32" s="18">
        <v>130636220.3</v>
      </c>
      <c r="J32" s="18">
        <v>376743.73</v>
      </c>
      <c r="K32" s="18">
        <v>41477646.75</v>
      </c>
      <c r="L32" s="19">
        <f>SUM(H32:K32)</f>
        <v>286274917.75999999</v>
      </c>
      <c r="M32" s="20">
        <f>(G32-L32)/G32</f>
        <v>0.11097477752246657</v>
      </c>
    </row>
    <row r="33" spans="1:13" ht="16.8" customHeight="1">
      <c r="A33" s="17" t="s">
        <v>15</v>
      </c>
      <c r="B33" s="18">
        <v>119599218.59999999</v>
      </c>
      <c r="C33" s="18">
        <v>18463476.48</v>
      </c>
      <c r="D33" s="18">
        <v>44326034.32</v>
      </c>
      <c r="E33" s="18">
        <v>114399213.20999999</v>
      </c>
      <c r="F33" s="18">
        <v>5546843.6100000003</v>
      </c>
      <c r="G33" s="19">
        <f>SUM(B33:F33)</f>
        <v>302334786.21999997</v>
      </c>
      <c r="H33" s="18">
        <v>128899234.39</v>
      </c>
      <c r="I33" s="18">
        <v>92327180.780000001</v>
      </c>
      <c r="J33" s="18">
        <v>5556527.3700000001</v>
      </c>
      <c r="K33" s="18">
        <v>43551317.170000002</v>
      </c>
      <c r="L33" s="19">
        <f>SUM(H33:K33)</f>
        <v>270334259.71000004</v>
      </c>
      <c r="M33" s="20">
        <f>(G33-L33)/G33</f>
        <v>0.10584467275530149</v>
      </c>
    </row>
    <row r="34" spans="1:13" ht="16.8" customHeight="1">
      <c r="A34" s="17" t="s">
        <v>7</v>
      </c>
      <c r="B34" s="18">
        <v>22989072.129999999</v>
      </c>
      <c r="C34" s="18">
        <v>2372810.79</v>
      </c>
      <c r="D34" s="18">
        <v>11499473.51</v>
      </c>
      <c r="E34" s="18">
        <v>16596061.48</v>
      </c>
      <c r="F34" s="18">
        <v>474032.96</v>
      </c>
      <c r="G34" s="19">
        <f>SUM(B34:F34)</f>
        <v>53931450.869999997</v>
      </c>
      <c r="H34" s="18">
        <v>22285914.140000001</v>
      </c>
      <c r="I34" s="18">
        <v>22791393.559999999</v>
      </c>
      <c r="J34" s="18">
        <v>367362.66</v>
      </c>
      <c r="K34" s="18">
        <v>2863063.44</v>
      </c>
      <c r="L34" s="19">
        <f>SUM(H34:K34)</f>
        <v>48307733.799999997</v>
      </c>
      <c r="M34" s="20">
        <f>(G34-L34)/G34</f>
        <v>0.10427527869694785</v>
      </c>
    </row>
    <row r="35" spans="1:13" ht="16.8" customHeight="1">
      <c r="A35" s="17" t="s">
        <v>5</v>
      </c>
      <c r="B35" s="18">
        <v>293152071.18000001</v>
      </c>
      <c r="C35" s="18">
        <v>32598426.940000001</v>
      </c>
      <c r="D35" s="18">
        <v>137502506.28999999</v>
      </c>
      <c r="E35" s="18">
        <v>436152234.56999999</v>
      </c>
      <c r="F35" s="18">
        <v>21099485.640000001</v>
      </c>
      <c r="G35" s="19">
        <f>SUM(B35:F35)</f>
        <v>920504724.62</v>
      </c>
      <c r="H35" s="18">
        <v>363174040.19</v>
      </c>
      <c r="I35" s="18">
        <v>216832096.72</v>
      </c>
      <c r="J35" s="18">
        <v>12768642.529999999</v>
      </c>
      <c r="K35" s="18">
        <v>231863371.80000001</v>
      </c>
      <c r="L35" s="19">
        <f>SUM(H35:K35)</f>
        <v>824638151.24000001</v>
      </c>
      <c r="M35" s="20">
        <f>(G35-L35)/G35</f>
        <v>0.10414566141371555</v>
      </c>
    </row>
    <row r="36" spans="1:13" ht="16.8" customHeight="1">
      <c r="A36" s="17" t="s">
        <v>3</v>
      </c>
      <c r="B36" s="18">
        <v>123845943.11</v>
      </c>
      <c r="C36" s="18">
        <v>17093829.579999998</v>
      </c>
      <c r="D36" s="18">
        <v>34448444.479999997</v>
      </c>
      <c r="E36" s="18">
        <v>139302338.13</v>
      </c>
      <c r="F36" s="18">
        <v>7160000.1200000001</v>
      </c>
      <c r="G36" s="19">
        <f>SUM(B36:F36)</f>
        <v>321850555.41999996</v>
      </c>
      <c r="H36" s="18">
        <v>119383669.59999999</v>
      </c>
      <c r="I36" s="18">
        <v>87545430.870000005</v>
      </c>
      <c r="J36" s="18">
        <v>5313264.79</v>
      </c>
      <c r="K36" s="18">
        <v>76307262.290000007</v>
      </c>
      <c r="L36" s="19">
        <f>SUM(H36:K36)</f>
        <v>288549627.55000001</v>
      </c>
      <c r="M36" s="20">
        <f>(G36-L36)/G36</f>
        <v>0.10346705111800658</v>
      </c>
    </row>
    <row r="37" spans="1:13" ht="16.8" customHeight="1">
      <c r="A37" s="17" t="s">
        <v>9</v>
      </c>
      <c r="B37" s="18">
        <v>187398538.63999999</v>
      </c>
      <c r="C37" s="18">
        <v>32866210.050000001</v>
      </c>
      <c r="D37" s="18">
        <v>133399339.09</v>
      </c>
      <c r="E37" s="18">
        <v>109914707.33</v>
      </c>
      <c r="F37" s="18">
        <v>7468483.5999999996</v>
      </c>
      <c r="G37" s="19">
        <f>SUM(B37:F37)</f>
        <v>471047278.70999998</v>
      </c>
      <c r="H37" s="18">
        <v>187862425.78</v>
      </c>
      <c r="I37" s="18">
        <v>158942950.06999999</v>
      </c>
      <c r="J37" s="18">
        <v>11465926.09</v>
      </c>
      <c r="K37" s="18">
        <v>64377710.18</v>
      </c>
      <c r="L37" s="19">
        <f>SUM(H37:K37)</f>
        <v>422649012.12</v>
      </c>
      <c r="M37" s="20">
        <f>(G37-L37)/G37</f>
        <v>0.10274609105596032</v>
      </c>
    </row>
    <row r="38" spans="1:13" ht="16.8" customHeight="1">
      <c r="A38" s="17" t="s">
        <v>59</v>
      </c>
      <c r="B38" s="18">
        <v>83808606.120000005</v>
      </c>
      <c r="C38" s="18">
        <v>5893307.9100000001</v>
      </c>
      <c r="D38" s="18">
        <v>78471545.560000002</v>
      </c>
      <c r="E38" s="18">
        <v>187132955.94999999</v>
      </c>
      <c r="F38" s="18">
        <v>6864595.3899999997</v>
      </c>
      <c r="G38" s="19">
        <f>SUM(B38:F38)</f>
        <v>362171010.92999995</v>
      </c>
      <c r="H38" s="18">
        <v>108378223.48999999</v>
      </c>
      <c r="I38" s="18">
        <v>120641963.51000001</v>
      </c>
      <c r="J38" s="18">
        <v>1981068.33</v>
      </c>
      <c r="K38" s="18">
        <v>97951954.670000002</v>
      </c>
      <c r="L38" s="19">
        <f>SUM(H38:K38)</f>
        <v>328953210</v>
      </c>
      <c r="M38" s="20">
        <f>(G38-L38)/G38</f>
        <v>9.1718552638163114E-2</v>
      </c>
    </row>
    <row r="39" spans="1:13" ht="16.8" customHeight="1">
      <c r="A39" s="17" t="s">
        <v>6</v>
      </c>
      <c r="B39" s="18">
        <v>272532374.39999998</v>
      </c>
      <c r="C39" s="18">
        <v>36713376.100000001</v>
      </c>
      <c r="D39" s="18">
        <v>150103329</v>
      </c>
      <c r="E39" s="18">
        <v>355929007.50999999</v>
      </c>
      <c r="F39" s="18">
        <v>23745087.300000001</v>
      </c>
      <c r="G39" s="19">
        <f>SUM(B39:F39)</f>
        <v>839023174.30999994</v>
      </c>
      <c r="H39" s="18">
        <v>286214582.44999999</v>
      </c>
      <c r="I39" s="18">
        <v>394186902.20999998</v>
      </c>
      <c r="J39" s="18">
        <v>28891135.719999999</v>
      </c>
      <c r="K39" s="18">
        <v>54031244.350000001</v>
      </c>
      <c r="L39" s="19">
        <f>SUM(H39:K39)</f>
        <v>763323864.73000002</v>
      </c>
      <c r="M39" s="20">
        <f>(G39-L39)/G39</f>
        <v>9.0223145078506206E-2</v>
      </c>
    </row>
    <row r="40" spans="1:13" ht="16.8" customHeight="1">
      <c r="A40" s="17" t="s">
        <v>0</v>
      </c>
      <c r="B40" s="18">
        <v>111781895.72</v>
      </c>
      <c r="C40" s="18">
        <v>11457236.029999999</v>
      </c>
      <c r="D40" s="18">
        <v>63517463.240000002</v>
      </c>
      <c r="E40" s="18">
        <v>124932109.53</v>
      </c>
      <c r="F40" s="18">
        <v>5096714.8899999997</v>
      </c>
      <c r="G40" s="19">
        <f>SUM(B40:F40)</f>
        <v>316785419.40999997</v>
      </c>
      <c r="H40" s="18">
        <v>127661731</v>
      </c>
      <c r="I40" s="18">
        <v>110119522.42</v>
      </c>
      <c r="J40" s="18">
        <v>3972389.9</v>
      </c>
      <c r="K40" s="18">
        <v>46656910.689999998</v>
      </c>
      <c r="L40" s="19">
        <f>SUM(H40:K40)</f>
        <v>288410554.00999999</v>
      </c>
      <c r="M40" s="20">
        <f>(G40-L40)/G40</f>
        <v>8.9571248111251514E-2</v>
      </c>
    </row>
    <row r="41" spans="1:13" ht="16.8" customHeight="1">
      <c r="A41" s="17" t="s">
        <v>18</v>
      </c>
      <c r="B41" s="18">
        <v>38504064.299999997</v>
      </c>
      <c r="C41" s="18">
        <v>3541190.46</v>
      </c>
      <c r="D41" s="18">
        <v>18099959.039999999</v>
      </c>
      <c r="E41" s="18">
        <v>22168650.039999999</v>
      </c>
      <c r="F41" s="18">
        <v>743964.29</v>
      </c>
      <c r="G41" s="19">
        <f>SUM(B41:F41)</f>
        <v>83057828.13000001</v>
      </c>
      <c r="H41" s="18">
        <v>34848966.899999999</v>
      </c>
      <c r="I41" s="18">
        <v>28025595.109999999</v>
      </c>
      <c r="J41" s="18">
        <v>38290.379999999997</v>
      </c>
      <c r="K41" s="18">
        <v>12756073.310000001</v>
      </c>
      <c r="L41" s="19">
        <f>SUM(H41:K41)</f>
        <v>75668925.700000003</v>
      </c>
      <c r="M41" s="20">
        <f>(G41-L41)/G41</f>
        <v>8.8960939580975854E-2</v>
      </c>
    </row>
    <row r="42" spans="1:13" ht="16.8" customHeight="1">
      <c r="A42" s="17" t="s">
        <v>17</v>
      </c>
      <c r="B42" s="18">
        <v>64406423.920000002</v>
      </c>
      <c r="C42" s="18">
        <v>7623931.4500000002</v>
      </c>
      <c r="D42" s="18">
        <v>30706669.960000001</v>
      </c>
      <c r="E42" s="18">
        <v>56433290.399999999</v>
      </c>
      <c r="F42" s="18">
        <v>8536350.7899999991</v>
      </c>
      <c r="G42" s="19">
        <f>SUM(B42:F42)</f>
        <v>167706666.52000001</v>
      </c>
      <c r="H42" s="18">
        <v>45714286.039999999</v>
      </c>
      <c r="I42" s="18">
        <v>70523514.530000001</v>
      </c>
      <c r="J42" s="18">
        <v>1498646.78</v>
      </c>
      <c r="K42" s="18">
        <v>35078831.509999998</v>
      </c>
      <c r="L42" s="19">
        <f>SUM(H42:K42)</f>
        <v>152815278.85999998</v>
      </c>
      <c r="M42" s="20">
        <f>(G42-L42)/G42</f>
        <v>8.8794249918646734E-2</v>
      </c>
    </row>
    <row r="43" spans="1:13" ht="16.8" customHeight="1">
      <c r="A43" s="17" t="s">
        <v>13</v>
      </c>
      <c r="B43" s="18">
        <v>25216254.260000002</v>
      </c>
      <c r="C43" s="18">
        <v>2783294.55</v>
      </c>
      <c r="D43" s="18">
        <v>20813714.850000001</v>
      </c>
      <c r="E43" s="18">
        <v>26313547.82</v>
      </c>
      <c r="F43" s="18">
        <v>401994.23</v>
      </c>
      <c r="G43" s="19">
        <f>SUM(B43:F43)</f>
        <v>75528805.710000008</v>
      </c>
      <c r="H43" s="18">
        <v>29925735.100000001</v>
      </c>
      <c r="I43" s="18">
        <v>34362450.399999999</v>
      </c>
      <c r="J43" s="18">
        <v>1055924.1000000001</v>
      </c>
      <c r="K43" s="18">
        <v>4209937.54</v>
      </c>
      <c r="L43" s="19">
        <f>SUM(H43:K43)</f>
        <v>69554047.140000001</v>
      </c>
      <c r="M43" s="20">
        <f>(G43-L43)/G43</f>
        <v>7.910569369970788E-2</v>
      </c>
    </row>
    <row r="44" spans="1:13" ht="16.8" customHeight="1">
      <c r="A44" s="17" t="s">
        <v>20</v>
      </c>
      <c r="B44" s="18">
        <v>73014872.099999994</v>
      </c>
      <c r="C44" s="18">
        <v>7499841.5700000003</v>
      </c>
      <c r="D44" s="18">
        <v>33140736.149999999</v>
      </c>
      <c r="E44" s="18">
        <v>50227589.280000001</v>
      </c>
      <c r="F44" s="18">
        <v>1421663.98</v>
      </c>
      <c r="G44" s="19">
        <f>SUM(B44:F44)</f>
        <v>165304703.07999998</v>
      </c>
      <c r="H44" s="18">
        <v>80264489.040000007</v>
      </c>
      <c r="I44" s="18">
        <v>55875623.509999998</v>
      </c>
      <c r="J44" s="18">
        <v>2006699.74</v>
      </c>
      <c r="K44" s="18">
        <v>14455344.460000001</v>
      </c>
      <c r="L44" s="19">
        <f>SUM(H44:K44)</f>
        <v>152602156.75000003</v>
      </c>
      <c r="M44" s="20">
        <f>(G44-L44)/G44</f>
        <v>7.6843224017966977E-2</v>
      </c>
    </row>
    <row r="45" spans="1:13" ht="16.8" customHeight="1">
      <c r="A45" s="17" t="s">
        <v>58</v>
      </c>
      <c r="B45" s="18">
        <v>98809701.090000004</v>
      </c>
      <c r="C45" s="18">
        <v>6302222.21</v>
      </c>
      <c r="D45" s="18">
        <v>28643411.890000001</v>
      </c>
      <c r="E45" s="18">
        <v>51246862.700000003</v>
      </c>
      <c r="F45" s="18">
        <v>2730645.23</v>
      </c>
      <c r="G45" s="19">
        <f>SUM(B45:F45)</f>
        <v>187732843.11999997</v>
      </c>
      <c r="H45" s="18">
        <v>71463046.700000003</v>
      </c>
      <c r="I45" s="18">
        <v>92328448.019999996</v>
      </c>
      <c r="J45" s="18">
        <v>338424.29</v>
      </c>
      <c r="K45" s="18">
        <v>9610227.0099999998</v>
      </c>
      <c r="L45" s="19">
        <f>SUM(H45:K45)</f>
        <v>173740146.01999998</v>
      </c>
      <c r="M45" s="20">
        <f>(G45-L45)/G45</f>
        <v>7.4535157873552138E-2</v>
      </c>
    </row>
    <row r="46" spans="1:13" ht="16.8" customHeight="1">
      <c r="A46" s="17" t="s">
        <v>8</v>
      </c>
      <c r="B46" s="18">
        <v>13654988.390000001</v>
      </c>
      <c r="C46" s="18">
        <v>1766795.86</v>
      </c>
      <c r="D46" s="18">
        <v>5470287.5499999998</v>
      </c>
      <c r="E46" s="18">
        <v>10532011.76</v>
      </c>
      <c r="F46" s="18">
        <v>833322.66</v>
      </c>
      <c r="G46" s="19">
        <f>SUM(B46:F46)</f>
        <v>32257406.220000003</v>
      </c>
      <c r="H46" s="18">
        <v>13097799.43</v>
      </c>
      <c r="I46" s="18">
        <v>13424029.9</v>
      </c>
      <c r="J46" s="18">
        <v>163500.76</v>
      </c>
      <c r="K46" s="18">
        <v>3211463.65</v>
      </c>
      <c r="L46" s="19">
        <f>SUM(H46:K46)</f>
        <v>29896793.739999998</v>
      </c>
      <c r="M46" s="20">
        <f>(G46-L46)/G46</f>
        <v>7.3180480287233826E-2</v>
      </c>
    </row>
    <row r="47" spans="1:13" ht="16.8" customHeight="1">
      <c r="A47" s="17" t="s">
        <v>10</v>
      </c>
      <c r="B47" s="18">
        <v>84995933.900000006</v>
      </c>
      <c r="C47" s="18">
        <v>10521098.789999999</v>
      </c>
      <c r="D47" s="18">
        <v>39522572.020000003</v>
      </c>
      <c r="E47" s="18">
        <v>60559552.100000001</v>
      </c>
      <c r="F47" s="18">
        <v>6323814.0899999999</v>
      </c>
      <c r="G47" s="19">
        <f>SUM(B47:F47)</f>
        <v>201922970.90000001</v>
      </c>
      <c r="H47" s="18">
        <v>72932460.980000004</v>
      </c>
      <c r="I47" s="18">
        <v>103153840.98</v>
      </c>
      <c r="J47" s="18">
        <v>1008547.57</v>
      </c>
      <c r="K47" s="18">
        <v>11260658.92</v>
      </c>
      <c r="L47" s="19">
        <f>SUM(H47:K47)</f>
        <v>188355508.44999999</v>
      </c>
      <c r="M47" s="20">
        <f>(G47-L47)/G47</f>
        <v>6.7191277889424209E-2</v>
      </c>
    </row>
    <row r="48" spans="1:13" ht="16.8" customHeight="1">
      <c r="A48" s="17" t="s">
        <v>30</v>
      </c>
      <c r="B48" s="18">
        <v>57584982.399999999</v>
      </c>
      <c r="C48" s="18">
        <v>11132731.130000001</v>
      </c>
      <c r="D48" s="18">
        <v>45497485.969999999</v>
      </c>
      <c r="E48" s="18">
        <v>119511560.67</v>
      </c>
      <c r="F48" s="18">
        <v>4185641.26</v>
      </c>
      <c r="G48" s="19">
        <f>SUM(B48:F48)</f>
        <v>237912401.43000001</v>
      </c>
      <c r="H48" s="18">
        <v>120596821.78</v>
      </c>
      <c r="I48" s="18">
        <v>85475924.620000005</v>
      </c>
      <c r="J48" s="18">
        <v>948435.22</v>
      </c>
      <c r="K48" s="18">
        <v>15034044.5</v>
      </c>
      <c r="L48" s="19">
        <f>SUM(H48:K48)</f>
        <v>222055226.12</v>
      </c>
      <c r="M48" s="20">
        <f>(G48-L48)/G48</f>
        <v>6.6651318782411581E-2</v>
      </c>
    </row>
    <row r="49" spans="1:13" ht="16.8" customHeight="1">
      <c r="A49" s="17" t="s">
        <v>31</v>
      </c>
      <c r="B49" s="18">
        <v>55923199.890000001</v>
      </c>
      <c r="C49" s="18">
        <v>7705577.54</v>
      </c>
      <c r="D49" s="18">
        <v>36376871.189999998</v>
      </c>
      <c r="E49" s="18">
        <v>50350403.18</v>
      </c>
      <c r="F49" s="18">
        <v>3088396.99</v>
      </c>
      <c r="G49" s="19">
        <f>SUM(B49:F49)</f>
        <v>153444448.79000002</v>
      </c>
      <c r="H49" s="18">
        <v>53406258.909999996</v>
      </c>
      <c r="I49" s="18">
        <v>72361511.359999999</v>
      </c>
      <c r="J49" s="18">
        <v>1171454.47</v>
      </c>
      <c r="K49" s="18">
        <v>17771523.07</v>
      </c>
      <c r="L49" s="19">
        <f>SUM(H49:K49)</f>
        <v>144710747.81</v>
      </c>
      <c r="M49" s="20">
        <f>(G49-L49)/G49</f>
        <v>5.6917673131028218E-2</v>
      </c>
    </row>
    <row r="50" spans="1:13" ht="16.8" customHeight="1">
      <c r="A50" s="17" t="s">
        <v>25</v>
      </c>
      <c r="B50" s="18">
        <v>79742347.540000007</v>
      </c>
      <c r="C50" s="18">
        <v>7129973.1299999999</v>
      </c>
      <c r="D50" s="18">
        <v>34487558.240000002</v>
      </c>
      <c r="E50" s="18">
        <v>63293005.770000003</v>
      </c>
      <c r="F50" s="18">
        <v>1790482.7</v>
      </c>
      <c r="G50" s="19">
        <f>SUM(B50:F50)</f>
        <v>186443367.38</v>
      </c>
      <c r="H50" s="18">
        <v>79590587.75</v>
      </c>
      <c r="I50" s="18">
        <v>76261676.730000004</v>
      </c>
      <c r="J50" s="18">
        <v>1823580.08</v>
      </c>
      <c r="K50" s="18">
        <v>18488759.68</v>
      </c>
      <c r="L50" s="19">
        <f>SUM(H50:K50)</f>
        <v>176164604.24000004</v>
      </c>
      <c r="M50" s="20">
        <f>(G50-L50)/G50</f>
        <v>5.5130752487699226E-2</v>
      </c>
    </row>
    <row r="51" spans="1:13" ht="16.8" customHeight="1">
      <c r="A51" s="17" t="s">
        <v>2</v>
      </c>
      <c r="B51" s="18">
        <v>45258623.5</v>
      </c>
      <c r="C51" s="18">
        <v>4979420.7</v>
      </c>
      <c r="D51" s="18">
        <v>18501629.559999999</v>
      </c>
      <c r="E51" s="18">
        <v>55783659.170000002</v>
      </c>
      <c r="F51" s="18">
        <v>1279773.53</v>
      </c>
      <c r="G51" s="19">
        <f>SUM(B51:F51)</f>
        <v>125803106.46000001</v>
      </c>
      <c r="H51" s="18">
        <v>60303931.039999999</v>
      </c>
      <c r="I51" s="18">
        <v>54890972.880000003</v>
      </c>
      <c r="J51" s="18">
        <v>4533139.25</v>
      </c>
      <c r="K51" s="18">
        <v>3309786.02</v>
      </c>
      <c r="L51" s="19">
        <f>SUM(H51:K51)</f>
        <v>123037829.19</v>
      </c>
      <c r="M51" s="20">
        <f>(G51-L51)/G51</f>
        <v>2.1980993536747442E-2</v>
      </c>
    </row>
    <row r="52" spans="1:13" ht="16.8" customHeight="1">
      <c r="A52" s="17" t="s">
        <v>21</v>
      </c>
      <c r="B52" s="18">
        <v>45664181.240000002</v>
      </c>
      <c r="C52" s="18">
        <v>5610803.7999999998</v>
      </c>
      <c r="D52" s="18">
        <v>24784620.18</v>
      </c>
      <c r="E52" s="18">
        <v>23917281.98</v>
      </c>
      <c r="F52" s="18">
        <v>3062883.92</v>
      </c>
      <c r="G52" s="19">
        <f>SUM(B52:F52)</f>
        <v>103039771.12</v>
      </c>
      <c r="H52" s="18">
        <v>40314649</v>
      </c>
      <c r="I52" s="18">
        <v>51231498.259999998</v>
      </c>
      <c r="J52" s="18">
        <v>125570.8</v>
      </c>
      <c r="K52" s="18">
        <v>11670420.050000001</v>
      </c>
      <c r="L52" s="19">
        <f>SUM(H52:K52)</f>
        <v>103342138.10999998</v>
      </c>
      <c r="M52" s="20">
        <f>(G52-L52)/G52</f>
        <v>-2.9344687659277062E-3</v>
      </c>
    </row>
    <row r="53" spans="1:13" ht="16.8" customHeight="1">
      <c r="A53" s="17" t="s">
        <v>54</v>
      </c>
      <c r="B53" s="18">
        <v>58580266.990000002</v>
      </c>
      <c r="C53" s="18">
        <v>7727804.3200000003</v>
      </c>
      <c r="D53" s="18">
        <v>31508136.629999999</v>
      </c>
      <c r="E53" s="18">
        <v>41798458.149999999</v>
      </c>
      <c r="F53" s="18">
        <v>2484113.9500000002</v>
      </c>
      <c r="G53" s="19">
        <f>SUM(B53:F53)</f>
        <v>142098780.03999999</v>
      </c>
      <c r="H53" s="18">
        <v>58685530.479999997</v>
      </c>
      <c r="I53" s="18">
        <v>69983214.189999998</v>
      </c>
      <c r="J53" s="18">
        <v>1617595.88</v>
      </c>
      <c r="K53" s="18">
        <v>12789788.23</v>
      </c>
      <c r="L53" s="19">
        <f>SUM(H53:K53)</f>
        <v>143076128.77999997</v>
      </c>
      <c r="M53" s="20">
        <f>(G53-L53)/G53</f>
        <v>-6.877953067048582E-3</v>
      </c>
    </row>
    <row r="54" spans="1:13" ht="16.8" customHeight="1">
      <c r="A54" s="17" t="s">
        <v>22</v>
      </c>
      <c r="B54" s="18">
        <v>37248051.960000001</v>
      </c>
      <c r="C54" s="18">
        <v>5947328.7199999997</v>
      </c>
      <c r="D54" s="18">
        <v>14227864.4</v>
      </c>
      <c r="E54" s="18">
        <v>20442640.870000001</v>
      </c>
      <c r="F54" s="18">
        <v>852271.03</v>
      </c>
      <c r="G54" s="19">
        <f>SUM(B54:F54)</f>
        <v>78718156.980000004</v>
      </c>
      <c r="H54" s="18">
        <v>35144032.979999997</v>
      </c>
      <c r="I54" s="18">
        <v>35165260.490000002</v>
      </c>
      <c r="J54" s="18">
        <v>785088.85</v>
      </c>
      <c r="K54" s="18">
        <v>8380601.5800000001</v>
      </c>
      <c r="L54" s="19">
        <f>SUM(H54:K54)</f>
        <v>79474983.899999991</v>
      </c>
      <c r="M54" s="20">
        <f>(G54-L54)/G54</f>
        <v>-9.6143882051541764E-3</v>
      </c>
    </row>
    <row r="55" spans="1:13" ht="16.8" customHeight="1">
      <c r="A55" s="17" t="s">
        <v>28</v>
      </c>
      <c r="B55" s="18">
        <v>38275680.890000001</v>
      </c>
      <c r="C55" s="18">
        <v>4817366.63</v>
      </c>
      <c r="D55" s="18">
        <v>23232250.52</v>
      </c>
      <c r="E55" s="18">
        <v>28555974.989999998</v>
      </c>
      <c r="F55" s="18">
        <v>480106.34</v>
      </c>
      <c r="G55" s="19">
        <f>SUM(B55:F55)</f>
        <v>95361379.370000005</v>
      </c>
      <c r="H55" s="18">
        <v>30973040.379999999</v>
      </c>
      <c r="I55" s="18">
        <v>59953801.700000003</v>
      </c>
      <c r="J55" s="18">
        <v>99874.41</v>
      </c>
      <c r="K55" s="18">
        <v>5645305.4400000004</v>
      </c>
      <c r="L55" s="19">
        <f>SUM(H55:K55)</f>
        <v>96672021.929999992</v>
      </c>
      <c r="M55" s="20">
        <f>(G55-L55)/G55</f>
        <v>-1.3743955557886007E-2</v>
      </c>
    </row>
    <row r="56" spans="1:13" ht="16.8" customHeight="1">
      <c r="A56" s="17" t="s">
        <v>55</v>
      </c>
      <c r="B56" s="18">
        <v>201846632.00999999</v>
      </c>
      <c r="C56" s="18">
        <v>21551063.210000001</v>
      </c>
      <c r="D56" s="18">
        <v>52470028.369999997</v>
      </c>
      <c r="E56" s="18">
        <v>125017956.75</v>
      </c>
      <c r="F56" s="18">
        <v>5962769.2400000002</v>
      </c>
      <c r="G56" s="19">
        <f>SUM(B56:F56)</f>
        <v>406848449.57999998</v>
      </c>
      <c r="H56" s="18">
        <v>175493888.02000001</v>
      </c>
      <c r="I56" s="18">
        <v>192202500.05000001</v>
      </c>
      <c r="J56" s="18">
        <v>3179057.75</v>
      </c>
      <c r="K56" s="18">
        <v>48996346.359999999</v>
      </c>
      <c r="L56" s="19">
        <f>SUM(H56:K56)</f>
        <v>419871792.18000007</v>
      </c>
      <c r="M56" s="20">
        <f>(G56-L56)/G56</f>
        <v>-3.2010304115560502E-2</v>
      </c>
    </row>
    <row r="57" spans="1:13" ht="16.8" customHeight="1">
      <c r="A57" s="26" t="s">
        <v>61</v>
      </c>
      <c r="M57" s="27">
        <f>AVERAGE(M11:M56)</f>
        <v>0.10966156227655395</v>
      </c>
    </row>
    <row r="58" spans="1:13">
      <c r="A58" s="24"/>
    </row>
    <row r="59" spans="1:13">
      <c r="A59" s="34" t="s">
        <v>65</v>
      </c>
    </row>
    <row r="60" spans="1:13">
      <c r="A60" s="25"/>
    </row>
  </sheetData>
  <sortState ref="A11:M56">
    <sortCondition descending="1" ref="M11:M56"/>
  </sortState>
  <mergeCells count="4">
    <mergeCell ref="A3:M3"/>
    <mergeCell ref="A4:M4"/>
    <mergeCell ref="A6:M6"/>
    <mergeCell ref="A8:M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AHORRO BRUTO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2024-09-12T09:27:30Z</dcterms:modified>
</cp:coreProperties>
</file>