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788" yWindow="300" windowWidth="14808" windowHeight="8016" activeTab="1"/>
  </bookViews>
  <sheets>
    <sheet name="Orden ALFABETICO" sheetId="5" r:id="rId1"/>
    <sheet name="Orden AUTONOMIA FISCAL" sheetId="7" r:id="rId2"/>
  </sheets>
  <calcPr calcId="145621"/>
</workbook>
</file>

<file path=xl/calcChain.xml><?xml version="1.0" encoding="utf-8"?>
<calcChain xmlns="http://schemas.openxmlformats.org/spreadsheetml/2006/main">
  <c r="E48" i="7" l="1"/>
  <c r="J48" i="7" s="1"/>
  <c r="L48" i="7" s="1"/>
  <c r="E39" i="7"/>
  <c r="J39" i="7" s="1"/>
  <c r="L39" i="7" s="1"/>
  <c r="J46" i="7"/>
  <c r="L46" i="7" s="1"/>
  <c r="E46" i="7"/>
  <c r="E50" i="7"/>
  <c r="J50" i="7" s="1"/>
  <c r="L50" i="7" s="1"/>
  <c r="E12" i="7"/>
  <c r="J12" i="7" s="1"/>
  <c r="L12" i="7" s="1"/>
  <c r="E25" i="7"/>
  <c r="J25" i="7" s="1"/>
  <c r="L25" i="7" s="1"/>
  <c r="J28" i="7"/>
  <c r="L28" i="7" s="1"/>
  <c r="E28" i="7"/>
  <c r="E38" i="7"/>
  <c r="J38" i="7" s="1"/>
  <c r="L38" i="7" s="1"/>
  <c r="E52" i="7"/>
  <c r="J52" i="7" s="1"/>
  <c r="L52" i="7" s="1"/>
  <c r="E29" i="7"/>
  <c r="J29" i="7" s="1"/>
  <c r="L29" i="7" s="1"/>
  <c r="J33" i="7"/>
  <c r="L33" i="7" s="1"/>
  <c r="E33" i="7"/>
  <c r="E44" i="7"/>
  <c r="J44" i="7" s="1"/>
  <c r="L44" i="7" s="1"/>
  <c r="E45" i="7"/>
  <c r="J45" i="7" s="1"/>
  <c r="L45" i="7" s="1"/>
  <c r="E17" i="7"/>
  <c r="J17" i="7" s="1"/>
  <c r="L17" i="7" s="1"/>
  <c r="J57" i="7"/>
  <c r="L57" i="7" s="1"/>
  <c r="E57" i="7"/>
  <c r="E24" i="7"/>
  <c r="J24" i="7" s="1"/>
  <c r="L24" i="7" s="1"/>
  <c r="E55" i="7"/>
  <c r="J55" i="7" s="1"/>
  <c r="L55" i="7" s="1"/>
  <c r="E20" i="7"/>
  <c r="J20" i="7" s="1"/>
  <c r="L20" i="7" s="1"/>
  <c r="J36" i="7"/>
  <c r="L36" i="7" s="1"/>
  <c r="E36" i="7"/>
  <c r="E22" i="7"/>
  <c r="J22" i="7" s="1"/>
  <c r="L22" i="7" s="1"/>
  <c r="E56" i="7"/>
  <c r="J56" i="7" s="1"/>
  <c r="L56" i="7" s="1"/>
  <c r="E41" i="7"/>
  <c r="J41" i="7" s="1"/>
  <c r="L41" i="7" s="1"/>
  <c r="J19" i="7"/>
  <c r="L19" i="7" s="1"/>
  <c r="E19" i="7"/>
  <c r="E43" i="7"/>
  <c r="J43" i="7" s="1"/>
  <c r="L43" i="7" s="1"/>
  <c r="E26" i="7"/>
  <c r="J26" i="7" s="1"/>
  <c r="L26" i="7" s="1"/>
  <c r="E30" i="7"/>
  <c r="J30" i="7" s="1"/>
  <c r="L30" i="7" s="1"/>
  <c r="J53" i="7"/>
  <c r="L53" i="7" s="1"/>
  <c r="E53" i="7"/>
  <c r="E14" i="7"/>
  <c r="J14" i="7" s="1"/>
  <c r="L14" i="7" s="1"/>
  <c r="E37" i="7"/>
  <c r="J37" i="7" s="1"/>
  <c r="L37" i="7" s="1"/>
  <c r="E15" i="7"/>
  <c r="J15" i="7" s="1"/>
  <c r="L15" i="7" s="1"/>
  <c r="J35" i="7"/>
  <c r="L35" i="7" s="1"/>
  <c r="E35" i="7"/>
  <c r="E31" i="7"/>
  <c r="J31" i="7" s="1"/>
  <c r="L31" i="7" s="1"/>
  <c r="E58" i="7"/>
  <c r="J58" i="7" s="1"/>
  <c r="L58" i="7" s="1"/>
  <c r="E16" i="7"/>
  <c r="J16" i="7" s="1"/>
  <c r="L16" i="7" s="1"/>
  <c r="J34" i="7"/>
  <c r="L34" i="7" s="1"/>
  <c r="E34" i="7"/>
  <c r="E49" i="7"/>
  <c r="J49" i="7" s="1"/>
  <c r="L49" i="7" s="1"/>
  <c r="E13" i="7"/>
  <c r="J13" i="7" s="1"/>
  <c r="L13" i="7" s="1"/>
  <c r="E18" i="7"/>
  <c r="J18" i="7" s="1"/>
  <c r="L18" i="7" s="1"/>
  <c r="J54" i="7"/>
  <c r="L54" i="7" s="1"/>
  <c r="E54" i="7"/>
  <c r="E23" i="7"/>
  <c r="J23" i="7" s="1"/>
  <c r="L23" i="7" s="1"/>
  <c r="E21" i="7"/>
  <c r="J21" i="7" s="1"/>
  <c r="L21" i="7" s="1"/>
  <c r="E51" i="7"/>
  <c r="J51" i="7" s="1"/>
  <c r="L51" i="7" s="1"/>
  <c r="J40" i="7"/>
  <c r="L40" i="7" s="1"/>
  <c r="E40" i="7"/>
  <c r="E47" i="7"/>
  <c r="J47" i="7" s="1"/>
  <c r="L47" i="7" s="1"/>
  <c r="E42" i="7"/>
  <c r="J42" i="7" s="1"/>
  <c r="L42" i="7" s="1"/>
  <c r="E32" i="7"/>
  <c r="J32" i="7" s="1"/>
  <c r="L32" i="7" s="1"/>
  <c r="J27" i="7"/>
  <c r="L27" i="7" s="1"/>
  <c r="E27" i="7"/>
  <c r="L59" i="5"/>
  <c r="J58" i="5"/>
  <c r="E58" i="5"/>
  <c r="L58" i="5"/>
  <c r="L59" i="7" l="1"/>
  <c r="E52" i="5"/>
  <c r="J52" i="5" s="1"/>
  <c r="L52" i="5" s="1"/>
  <c r="E53" i="5"/>
  <c r="J53" i="5" s="1"/>
  <c r="L53" i="5" s="1"/>
  <c r="E54" i="5"/>
  <c r="J54" i="5" s="1"/>
  <c r="L54" i="5" s="1"/>
  <c r="E55" i="5"/>
  <c r="J55" i="5" s="1"/>
  <c r="L55" i="5" s="1"/>
  <c r="E56" i="5"/>
  <c r="J56" i="5" s="1"/>
  <c r="L56" i="5" s="1"/>
  <c r="E57" i="5"/>
  <c r="J57" i="5" s="1"/>
  <c r="L57" i="5" s="1"/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J13" i="5" l="1"/>
  <c r="L13" i="5" s="1"/>
  <c r="J47" i="5"/>
  <c r="L47" i="5" s="1"/>
  <c r="J35" i="5"/>
  <c r="L35" i="5" s="1"/>
  <c r="J36" i="5"/>
  <c r="L36" i="5" s="1"/>
  <c r="J40" i="5"/>
  <c r="L40" i="5" s="1"/>
  <c r="J14" i="5"/>
  <c r="L14" i="5" s="1"/>
  <c r="J20" i="5"/>
  <c r="L20" i="5" s="1"/>
  <c r="J21" i="5"/>
  <c r="L21" i="5" s="1"/>
  <c r="J25" i="5"/>
  <c r="L25" i="5" s="1"/>
  <c r="J38" i="5"/>
  <c r="L38" i="5" s="1"/>
  <c r="J44" i="5"/>
  <c r="L44" i="5" s="1"/>
  <c r="J41" i="5"/>
  <c r="L41" i="5" s="1"/>
  <c r="J23" i="5"/>
  <c r="L23" i="5" s="1"/>
  <c r="J15" i="5"/>
  <c r="L15" i="5" s="1"/>
  <c r="J45" i="5"/>
  <c r="L45" i="5" s="1"/>
  <c r="J18" i="5"/>
  <c r="L18" i="5" s="1"/>
  <c r="J32" i="5"/>
  <c r="L32" i="5" s="1"/>
  <c r="J27" i="5"/>
  <c r="L27" i="5" s="1"/>
  <c r="J43" i="5"/>
  <c r="L43" i="5" s="1"/>
  <c r="J31" i="5"/>
  <c r="L31" i="5" s="1"/>
  <c r="J49" i="5"/>
  <c r="L49" i="5" s="1"/>
  <c r="J30" i="5"/>
  <c r="L30" i="5" s="1"/>
  <c r="J17" i="5"/>
  <c r="L17" i="5" s="1"/>
  <c r="J29" i="5"/>
  <c r="L29" i="5" s="1"/>
  <c r="J37" i="5"/>
  <c r="L37" i="5" s="1"/>
  <c r="J24" i="5"/>
  <c r="L24" i="5" s="1"/>
  <c r="J33" i="5"/>
  <c r="L33" i="5" s="1"/>
  <c r="J16" i="5"/>
  <c r="L16" i="5" s="1"/>
  <c r="J26" i="5"/>
  <c r="L26" i="5" s="1"/>
  <c r="J51" i="5"/>
  <c r="L51" i="5" s="1"/>
  <c r="J42" i="5"/>
  <c r="L42" i="5" s="1"/>
  <c r="J39" i="5"/>
  <c r="L39" i="5" s="1"/>
  <c r="J19" i="5"/>
  <c r="L19" i="5" s="1"/>
  <c r="J12" i="5"/>
  <c r="L12" i="5" s="1"/>
  <c r="J22" i="5"/>
  <c r="L22" i="5" s="1"/>
  <c r="J28" i="5"/>
  <c r="L28" i="5" s="1"/>
  <c r="J46" i="5"/>
  <c r="L46" i="5" s="1"/>
  <c r="J48" i="5"/>
  <c r="L48" i="5" s="1"/>
  <c r="J50" i="5"/>
  <c r="L50" i="5" s="1"/>
  <c r="J34" i="5"/>
  <c r="L34" i="5" s="1"/>
</calcChain>
</file>

<file path=xl/sharedStrings.xml><?xml version="1.0" encoding="utf-8"?>
<sst xmlns="http://schemas.openxmlformats.org/spreadsheetml/2006/main" count="135" uniqueCount="67">
  <si>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</si>
  <si>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</si>
  <si>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</si>
  <si>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</si>
  <si>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</si>
  <si>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</si>
  <si>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</si>
  <si>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</si>
  <si>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</si>
  <si>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</si>
  <si>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</si>
  <si>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</si>
  <si>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</si>
  <si>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</si>
  <si>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</si>
  <si>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</si>
  <si>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</si>
  <si>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</si>
  <si>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</si>
  <si>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</si>
  <si>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</si>
  <si>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</si>
  <si>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</si>
  <si>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</si>
  <si>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</si>
  <si>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</si>
  <si>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</si>
  <si>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</si>
  <si>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</si>
  <si>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</si>
  <si>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</si>
  <si>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</si>
  <si>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Logroño 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</si>
  <si>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</si>
  <si>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</si>
  <si>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</si>
  <si>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</si>
  <si>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</si>
  <si>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</si>
  <si>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Total ingresos</t>
  </si>
  <si>
    <t>Autonomía Fiscal</t>
  </si>
  <si>
    <t>A-B-C-D-E</t>
  </si>
  <si>
    <t>Capítulo 1</t>
  </si>
  <si>
    <t>Capítulo 2</t>
  </si>
  <si>
    <t>Capítulo 3</t>
  </si>
  <si>
    <t>(A) Total capitulos 1 al 3</t>
  </si>
  <si>
    <t>(B) Precios publicos</t>
  </si>
  <si>
    <t>(C) Ventas</t>
  </si>
  <si>
    <t>(D) Reintegros</t>
  </si>
  <si>
    <t>(E) Otros ingresos</t>
  </si>
  <si>
    <t>Este indicador muestra el porcentaje de los Ingresos de naturaleza tributaria sobre el total de Ingresos.</t>
  </si>
  <si>
    <t>El importe de los ingresos de naturaleza tributaria se obtiene de los importes de los capítulos 1 a 3 del presupuesto de Ingresos, detraídos los importes correspondientes a los artículos 34 (precios publicos), 36 (ventas), 38 (reintegros) y 39 (otros ingresos).</t>
  </si>
  <si>
    <t xml:space="preserve">Alicante/Alacant                          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</si>
  <si>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</si>
  <si>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</si>
  <si>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</si>
  <si>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</si>
  <si>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</si>
  <si>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</si>
  <si>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>Autonomía fiscal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</si>
  <si>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30-06-23). Las denominaciones y criterios de calculo de los indicadores están basados en el Documento "Indicadores de la cuenta general de las entidades locales".</t>
    </r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</si>
  <si>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</si>
  <si>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</si>
  <si>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</si>
  <si>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</si>
  <si>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No están disponibles los datos de Las Palmas, Bilbao y Vitoria</t>
  </si>
  <si>
    <t>TOTAL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</si>
</sst>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3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Fill="1" applyAlignment="1">
      <alignment horizontal="left"/>
    </xf>
    <xf numFmtId="3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" xfId="1" applyFont="1" applyFill="1" applyBorder="1" applyAlignment="1">
      <alignment horizontal="right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164" fontId="9" fillId="2" borderId="2" xfId="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0" borderId="0" xfId="6" applyFont="1" applyFill="1" applyBorder="1" applyAlignment="1">
      <alignment horizontal="left"/>
    </xf>
    <xf numFmtId="0" fontId="13" fillId="0" borderId="1" xfId="6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center" vertical="center"/>
    </xf>
  </cellXfs>
  <cellStyles count="7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Normal_todo" xfId="6"/>
    <cellStyle name="Porcentaje" xfId="5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993992</xdr:colOff>
      <xdr:row>1</xdr:row>
      <xdr:rowOff>310515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93992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T20" sqref="T20"/>
    </sheetView>
  </sheetViews>
  <sheetFormatPr baseColWidth="10" defaultRowHeight="18"/>
  <cols>
    <col min="1" max="1" width="37" style="36" customWidth="1"/>
    <col min="2" max="2" width="10" style="36" hidden="1" customWidth="1"/>
    <col min="3" max="3" width="9.44140625" style="36" hidden="1" customWidth="1"/>
    <col min="4" max="4" width="10" style="36" hidden="1" customWidth="1"/>
    <col min="5" max="6" width="13.6640625" style="36" hidden="1" customWidth="1"/>
    <col min="7" max="7" width="15.33203125" style="36" hidden="1" customWidth="1"/>
    <col min="8" max="9" width="13.6640625" style="36" hidden="1" customWidth="1"/>
    <col min="10" max="10" width="15.33203125" style="36" hidden="1" customWidth="1"/>
    <col min="11" max="11" width="16.109375" style="36" hidden="1" customWidth="1"/>
    <col min="12" max="12" width="15.44140625" style="36" customWidth="1"/>
    <col min="13" max="16384" width="11.5546875" style="36"/>
  </cols>
  <sheetData>
    <row r="1" spans="1:16" s="23" customFormat="1" ht="16.8">
      <c r="E1" s="24"/>
      <c r="F1" s="24"/>
      <c r="G1" s="24"/>
      <c r="H1" s="25"/>
      <c r="I1" s="25"/>
      <c r="J1" s="25"/>
      <c r="K1" s="25"/>
      <c r="L1" s="25"/>
    </row>
    <row r="2" spans="1:16" s="23" customFormat="1" ht="27.75" customHeight="1">
      <c r="A2" s="4"/>
      <c r="B2" s="4"/>
      <c r="C2" s="4"/>
      <c r="D2" s="4"/>
      <c r="E2" s="5"/>
      <c r="F2" s="5"/>
      <c r="G2" s="5"/>
      <c r="H2" s="4"/>
      <c r="I2" s="4"/>
      <c r="J2" s="4"/>
      <c r="K2" s="4"/>
      <c r="L2" s="4"/>
    </row>
    <row r="3" spans="1:16" s="23" customFormat="1" ht="26.25" customHeight="1">
      <c r="A3" s="39" t="s">
        <v>59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6" s="23" customFormat="1" ht="21.6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23" t="s">
        <v>38</v>
      </c>
    </row>
    <row r="5" spans="1:16" s="23" customFormat="1" ht="16.8">
      <c r="A5" s="23" t="s">
        <v>38</v>
      </c>
      <c r="E5" s="26"/>
      <c r="F5" s="26"/>
      <c r="G5" s="26"/>
      <c r="H5" s="27"/>
      <c r="I5" s="27"/>
      <c r="J5" s="27"/>
      <c r="K5" s="27"/>
      <c r="L5" s="27"/>
    </row>
    <row r="6" spans="1:16" s="23" customFormat="1" ht="16.8">
      <c r="A6" s="28" t="s">
        <v>50</v>
      </c>
      <c r="B6" s="28"/>
      <c r="C6" s="28"/>
      <c r="D6" s="28"/>
      <c r="E6" s="29"/>
      <c r="F6" s="29"/>
      <c r="G6" s="29"/>
      <c r="H6" s="30"/>
      <c r="I6" s="30"/>
      <c r="J6" s="30"/>
      <c r="K6" s="30"/>
      <c r="L6" s="30"/>
      <c r="M6" s="31"/>
      <c r="N6" s="31"/>
    </row>
    <row r="7" spans="1:16" s="23" customFormat="1" ht="38.25" customHeight="1">
      <c r="A7" s="41" t="s">
        <v>51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8"/>
      <c r="P7" s="8"/>
    </row>
    <row r="8" spans="1:16" s="23" customFormat="1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9"/>
      <c r="P8" s="9"/>
    </row>
    <row r="9" spans="1:16" s="32" customFormat="1" ht="43.5" customHeight="1">
      <c r="A9" s="38" t="s">
        <v>60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6" s="32" customFormat="1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6" s="23" customFormat="1" ht="48" customHeight="1">
      <c r="A11" s="12" t="s">
        <v>33</v>
      </c>
      <c r="B11" s="13" t="s">
        <v>42</v>
      </c>
      <c r="C11" s="13" t="s">
        <v>43</v>
      </c>
      <c r="D11" s="13" t="s">
        <v>44</v>
      </c>
      <c r="E11" s="13" t="s">
        <v>45</v>
      </c>
      <c r="F11" s="13" t="s">
        <v>46</v>
      </c>
      <c r="G11" s="13" t="s">
        <v>47</v>
      </c>
      <c r="H11" s="13" t="s">
        <v>48</v>
      </c>
      <c r="I11" s="13" t="s">
        <v>49</v>
      </c>
      <c r="J11" s="14" t="s">
        <v>41</v>
      </c>
      <c r="K11" s="13" t="s">
        <v>39</v>
      </c>
      <c r="L11" s="15" t="s">
        <v>40</v>
      </c>
    </row>
    <row r="12" spans="1:16" ht="16.8" customHeight="1">
      <c r="A12" s="16" t="s">
        <v>21</v>
      </c>
      <c r="B12" s="33">
        <v>68993176.040000007</v>
      </c>
      <c r="C12" s="33">
        <v>8058579.79</v>
      </c>
      <c r="D12" s="33">
        <v>32640724</v>
      </c>
      <c r="E12" s="33">
        <f t="shared" ref="E12:E58" si="0">SUM(B12:D12)</f>
        <v>109692479.83000001</v>
      </c>
      <c r="F12" s="34">
        <v>912482.51</v>
      </c>
      <c r="G12" s="34">
        <v>9333</v>
      </c>
      <c r="H12" s="34">
        <v>32395.79</v>
      </c>
      <c r="I12" s="34">
        <v>7080042.3399999999</v>
      </c>
      <c r="J12" s="34">
        <f t="shared" ref="J12:J58" si="1">E12-F12-G12-H12-I12</f>
        <v>101658226.19</v>
      </c>
      <c r="K12" s="33">
        <v>183027789.82000002</v>
      </c>
      <c r="L12" s="35">
        <f t="shared" ref="L12:L58" si="2">J12/K12</f>
        <v>0.55542508757810216</v>
      </c>
    </row>
    <row r="13" spans="1:16" ht="16.8" customHeight="1">
      <c r="A13" s="16" t="s">
        <v>52</v>
      </c>
      <c r="B13" s="33">
        <v>126868200.67</v>
      </c>
      <c r="C13" s="33">
        <v>16090583.199999999</v>
      </c>
      <c r="D13" s="33">
        <v>45183096.149999999</v>
      </c>
      <c r="E13" s="33">
        <f t="shared" si="0"/>
        <v>188141880.02000001</v>
      </c>
      <c r="F13" s="34">
        <v>1284178.1599999999</v>
      </c>
      <c r="G13" s="34">
        <v>0</v>
      </c>
      <c r="H13" s="34">
        <v>116586.1</v>
      </c>
      <c r="I13" s="34">
        <v>16168932.98</v>
      </c>
      <c r="J13" s="34">
        <f t="shared" si="1"/>
        <v>170572182.78000003</v>
      </c>
      <c r="K13" s="33">
        <v>323881424.65000004</v>
      </c>
      <c r="L13" s="35">
        <f t="shared" si="2"/>
        <v>0.52665009413345498</v>
      </c>
    </row>
    <row r="14" spans="1:16" ht="16.8" customHeight="1">
      <c r="A14" s="16" t="s">
        <v>2</v>
      </c>
      <c r="B14" s="33">
        <v>74957829.019999996</v>
      </c>
      <c r="C14" s="33">
        <v>9202581.8200000003</v>
      </c>
      <c r="D14" s="33">
        <v>35794388.560000002</v>
      </c>
      <c r="E14" s="33">
        <f t="shared" si="0"/>
        <v>119954799.40000001</v>
      </c>
      <c r="F14" s="34">
        <v>888639.09</v>
      </c>
      <c r="G14" s="34">
        <v>9770</v>
      </c>
      <c r="H14" s="34">
        <v>323224.84999999998</v>
      </c>
      <c r="I14" s="34">
        <v>10938175.859999999</v>
      </c>
      <c r="J14" s="34">
        <f t="shared" si="1"/>
        <v>107794989.60000001</v>
      </c>
      <c r="K14" s="33">
        <v>228327124.96000007</v>
      </c>
      <c r="L14" s="35">
        <f t="shared" si="2"/>
        <v>0.47210768155068866</v>
      </c>
    </row>
    <row r="15" spans="1:16" ht="16.8" customHeight="1">
      <c r="A15" s="16" t="s">
        <v>54</v>
      </c>
      <c r="B15" s="33">
        <v>25655427.039999999</v>
      </c>
      <c r="C15" s="33">
        <v>1908737.76</v>
      </c>
      <c r="D15" s="33">
        <v>8508925.9900000002</v>
      </c>
      <c r="E15" s="33">
        <f t="shared" si="0"/>
        <v>36073090.789999999</v>
      </c>
      <c r="F15" s="34">
        <v>787903.5</v>
      </c>
      <c r="G15" s="34">
        <v>0</v>
      </c>
      <c r="H15" s="34">
        <v>43266.9</v>
      </c>
      <c r="I15" s="34">
        <v>1518675.23</v>
      </c>
      <c r="J15" s="34">
        <f t="shared" si="1"/>
        <v>33723245.160000004</v>
      </c>
      <c r="K15" s="33">
        <v>75314491.109999999</v>
      </c>
      <c r="L15" s="35">
        <f t="shared" si="2"/>
        <v>0.44776569107724273</v>
      </c>
    </row>
    <row r="16" spans="1:16" ht="16.8" customHeight="1">
      <c r="A16" s="16" t="s">
        <v>61</v>
      </c>
      <c r="B16" s="33">
        <v>62846631.340000004</v>
      </c>
      <c r="C16" s="33">
        <v>9637659.0500000007</v>
      </c>
      <c r="D16" s="33">
        <v>11836004.050000001</v>
      </c>
      <c r="E16" s="33">
        <f t="shared" si="0"/>
        <v>84320294.439999998</v>
      </c>
      <c r="F16" s="34">
        <v>533559.79</v>
      </c>
      <c r="G16" s="34">
        <v>0</v>
      </c>
      <c r="H16" s="34">
        <v>29447.07</v>
      </c>
      <c r="I16" s="34">
        <v>6726941.5199999996</v>
      </c>
      <c r="J16" s="34">
        <f t="shared" si="1"/>
        <v>77030346.060000002</v>
      </c>
      <c r="K16" s="33">
        <v>161157546.59</v>
      </c>
      <c r="L16" s="35">
        <f t="shared" si="2"/>
        <v>0.47798162537167727</v>
      </c>
    </row>
    <row r="17" spans="1:12" ht="16.8" customHeight="1">
      <c r="A17" s="16" t="s">
        <v>25</v>
      </c>
      <c r="B17" s="33">
        <v>1078752143.3399999</v>
      </c>
      <c r="C17" s="33">
        <v>106526956.76000001</v>
      </c>
      <c r="D17" s="33">
        <v>415998937.19999999</v>
      </c>
      <c r="E17" s="33">
        <f t="shared" si="0"/>
        <v>1601278037.3</v>
      </c>
      <c r="F17" s="34">
        <v>59987561.509999998</v>
      </c>
      <c r="G17" s="34">
        <v>13899716.630000001</v>
      </c>
      <c r="H17" s="34">
        <v>2881447.96</v>
      </c>
      <c r="I17" s="34">
        <v>141717264.72999999</v>
      </c>
      <c r="J17" s="34">
        <f t="shared" si="1"/>
        <v>1382792046.4699998</v>
      </c>
      <c r="K17" s="33">
        <v>3301131590.71</v>
      </c>
      <c r="L17" s="35">
        <f t="shared" si="2"/>
        <v>0.41888425482989972</v>
      </c>
    </row>
    <row r="18" spans="1:12" ht="16.8" customHeight="1">
      <c r="A18" s="16" t="s">
        <v>12</v>
      </c>
      <c r="B18" s="33">
        <v>78355141.040000007</v>
      </c>
      <c r="C18" s="33">
        <v>9580110.9299999997</v>
      </c>
      <c r="D18" s="33">
        <v>44528188.560000002</v>
      </c>
      <c r="E18" s="33">
        <f t="shared" si="0"/>
        <v>132463440.53</v>
      </c>
      <c r="F18" s="34">
        <v>4914258.5</v>
      </c>
      <c r="G18" s="34">
        <v>718067.88</v>
      </c>
      <c r="H18" s="34">
        <v>978086.33</v>
      </c>
      <c r="I18" s="34">
        <v>7494312.0899999999</v>
      </c>
      <c r="J18" s="34">
        <f t="shared" si="1"/>
        <v>118358715.73</v>
      </c>
      <c r="K18" s="33">
        <v>202658880.67999998</v>
      </c>
      <c r="L18" s="35">
        <f t="shared" si="2"/>
        <v>0.58402925809547612</v>
      </c>
    </row>
    <row r="19" spans="1:12" ht="16.8" customHeight="1">
      <c r="A19" s="16" t="s">
        <v>27</v>
      </c>
      <c r="B19" s="33">
        <v>34951259.170000002</v>
      </c>
      <c r="C19" s="33">
        <v>4187658.36</v>
      </c>
      <c r="D19" s="33">
        <v>11949668.710000001</v>
      </c>
      <c r="E19" s="33">
        <f t="shared" si="0"/>
        <v>51088586.240000002</v>
      </c>
      <c r="F19" s="34">
        <v>100612.61</v>
      </c>
      <c r="G19" s="34">
        <v>0</v>
      </c>
      <c r="H19" s="34">
        <v>331261.96999999997</v>
      </c>
      <c r="I19" s="34">
        <v>2836924.58</v>
      </c>
      <c r="J19" s="34">
        <f t="shared" si="1"/>
        <v>47819787.080000006</v>
      </c>
      <c r="K19" s="33">
        <v>83517378.629999995</v>
      </c>
      <c r="L19" s="35">
        <f t="shared" si="2"/>
        <v>0.57257289278500922</v>
      </c>
    </row>
    <row r="20" spans="1:12" ht="16.8" customHeight="1">
      <c r="A20" s="16" t="s">
        <v>36</v>
      </c>
      <c r="B20" s="33">
        <v>54523622.590000004</v>
      </c>
      <c r="C20" s="33">
        <v>4717456.03</v>
      </c>
      <c r="D20" s="33">
        <v>20391936.27</v>
      </c>
      <c r="E20" s="33">
        <f t="shared" si="0"/>
        <v>79633014.890000001</v>
      </c>
      <c r="F20" s="34">
        <v>1067057.4099999999</v>
      </c>
      <c r="G20" s="34">
        <v>838484.43</v>
      </c>
      <c r="H20" s="34">
        <v>236009.03</v>
      </c>
      <c r="I20" s="34">
        <v>3275205.58</v>
      </c>
      <c r="J20" s="34">
        <f t="shared" si="1"/>
        <v>74216258.439999998</v>
      </c>
      <c r="K20" s="33">
        <v>189248305.43000001</v>
      </c>
      <c r="L20" s="35">
        <f t="shared" si="2"/>
        <v>0.39216339756052099</v>
      </c>
    </row>
    <row r="21" spans="1:12" ht="16.8" customHeight="1">
      <c r="A21" s="16" t="s">
        <v>62</v>
      </c>
      <c r="B21" s="33">
        <v>92150231.060000002</v>
      </c>
      <c r="C21" s="33">
        <v>7703726.2400000002</v>
      </c>
      <c r="D21" s="33">
        <v>27833177.600000001</v>
      </c>
      <c r="E21" s="33">
        <f t="shared" si="0"/>
        <v>127687134.90000001</v>
      </c>
      <c r="F21" s="34">
        <v>552572.92000000004</v>
      </c>
      <c r="G21" s="34">
        <v>62453.21</v>
      </c>
      <c r="H21" s="34">
        <v>98225.15</v>
      </c>
      <c r="I21" s="34">
        <v>7121363.9699999997</v>
      </c>
      <c r="J21" s="34">
        <f t="shared" si="1"/>
        <v>119852519.65000001</v>
      </c>
      <c r="K21" s="33">
        <v>197051323.41999999</v>
      </c>
      <c r="L21" s="35">
        <f t="shared" si="2"/>
        <v>0.60822996552295883</v>
      </c>
    </row>
    <row r="22" spans="1:12" ht="16.8" customHeight="1">
      <c r="A22" s="16" t="s">
        <v>19</v>
      </c>
      <c r="B22" s="33">
        <v>36404338.979999997</v>
      </c>
      <c r="C22" s="33">
        <v>5920581.2199999997</v>
      </c>
      <c r="D22" s="33">
        <v>18736584.100000001</v>
      </c>
      <c r="E22" s="33">
        <f t="shared" si="0"/>
        <v>61061504.299999997</v>
      </c>
      <c r="F22" s="34">
        <v>32917.5</v>
      </c>
      <c r="G22" s="34">
        <v>0</v>
      </c>
      <c r="H22" s="34">
        <v>2747.2</v>
      </c>
      <c r="I22" s="34">
        <v>4707889.13</v>
      </c>
      <c r="J22" s="34">
        <f t="shared" si="1"/>
        <v>56317950.469999991</v>
      </c>
      <c r="K22" s="33">
        <v>83929213.319999993</v>
      </c>
      <c r="L22" s="35">
        <f t="shared" si="2"/>
        <v>0.67101725659305866</v>
      </c>
    </row>
    <row r="23" spans="1:12" ht="16.8" customHeight="1">
      <c r="A23" s="16" t="s">
        <v>4</v>
      </c>
      <c r="B23" s="33">
        <v>111027938.87</v>
      </c>
      <c r="C23" s="33">
        <v>12250854.210000001</v>
      </c>
      <c r="D23" s="33">
        <v>30793677.109999999</v>
      </c>
      <c r="E23" s="33">
        <f t="shared" si="0"/>
        <v>154072470.19</v>
      </c>
      <c r="F23" s="34">
        <v>2207073.96</v>
      </c>
      <c r="G23" s="34">
        <v>974.19</v>
      </c>
      <c r="H23" s="34">
        <v>931094.55</v>
      </c>
      <c r="I23" s="34">
        <v>6485452.7599999998</v>
      </c>
      <c r="J23" s="34">
        <f t="shared" si="1"/>
        <v>144447874.72999999</v>
      </c>
      <c r="K23" s="33">
        <v>334303401.12000006</v>
      </c>
      <c r="L23" s="35">
        <f t="shared" si="2"/>
        <v>0.43208616557912199</v>
      </c>
    </row>
    <row r="24" spans="1:12" ht="16.8" customHeight="1">
      <c r="A24" s="16" t="s">
        <v>28</v>
      </c>
      <c r="B24" s="33">
        <v>98541720.439999998</v>
      </c>
      <c r="C24" s="33">
        <v>11137803.279999999</v>
      </c>
      <c r="D24" s="33">
        <v>50807533.82</v>
      </c>
      <c r="E24" s="33">
        <f t="shared" si="0"/>
        <v>160487057.53999999</v>
      </c>
      <c r="F24" s="34">
        <v>1007477.22</v>
      </c>
      <c r="G24" s="34">
        <v>2570319.13</v>
      </c>
      <c r="H24" s="34">
        <v>750365.19</v>
      </c>
      <c r="I24" s="34">
        <v>11508957.859999999</v>
      </c>
      <c r="J24" s="34">
        <f t="shared" si="1"/>
        <v>144649938.13999999</v>
      </c>
      <c r="K24" s="33">
        <v>277746418.38</v>
      </c>
      <c r="L24" s="35">
        <f t="shared" si="2"/>
        <v>0.5207985722505214</v>
      </c>
    </row>
    <row r="25" spans="1:12" ht="16.8" customHeight="1">
      <c r="A25" s="16" t="s">
        <v>20</v>
      </c>
      <c r="B25" s="33">
        <v>21775180.969999999</v>
      </c>
      <c r="C25" s="33">
        <v>2971315.49</v>
      </c>
      <c r="D25" s="33">
        <v>15256516.32</v>
      </c>
      <c r="E25" s="33">
        <f t="shared" si="0"/>
        <v>40003012.780000001</v>
      </c>
      <c r="F25" s="34">
        <v>231002.49</v>
      </c>
      <c r="G25" s="34">
        <v>0</v>
      </c>
      <c r="H25" s="34">
        <v>19578.71</v>
      </c>
      <c r="I25" s="34">
        <v>835009.33</v>
      </c>
      <c r="J25" s="34">
        <f t="shared" si="1"/>
        <v>38917422.25</v>
      </c>
      <c r="K25" s="33">
        <v>61844490.520000003</v>
      </c>
      <c r="L25" s="35">
        <f t="shared" si="2"/>
        <v>0.62927872673499385</v>
      </c>
    </row>
    <row r="26" spans="1:12" ht="16.8" customHeight="1">
      <c r="A26" s="16" t="s">
        <v>63</v>
      </c>
      <c r="B26" s="33">
        <v>75647538.040000007</v>
      </c>
      <c r="C26" s="33">
        <v>5687542.96</v>
      </c>
      <c r="D26" s="33">
        <v>72501913.859999999</v>
      </c>
      <c r="E26" s="33">
        <f t="shared" si="0"/>
        <v>153836994.86000001</v>
      </c>
      <c r="F26" s="34">
        <v>9829095.3100000005</v>
      </c>
      <c r="G26" s="34">
        <v>0</v>
      </c>
      <c r="H26" s="34">
        <v>765579.48</v>
      </c>
      <c r="I26" s="34">
        <v>5592828.96</v>
      </c>
      <c r="J26" s="34">
        <f t="shared" si="1"/>
        <v>137649491.11000001</v>
      </c>
      <c r="K26" s="33">
        <v>398805478.17000002</v>
      </c>
      <c r="L26" s="35">
        <f t="shared" si="2"/>
        <v>0.34515446413031403</v>
      </c>
    </row>
    <row r="27" spans="1:12" ht="16.8" customHeight="1">
      <c r="A27" s="16" t="s">
        <v>55</v>
      </c>
      <c r="B27" s="33">
        <v>57110680.799999997</v>
      </c>
      <c r="C27" s="33">
        <v>5555859.3700000001</v>
      </c>
      <c r="D27" s="33">
        <v>32197256.530000001</v>
      </c>
      <c r="E27" s="33">
        <f t="shared" si="0"/>
        <v>94863796.699999988</v>
      </c>
      <c r="F27" s="34">
        <v>2158403.2599999998</v>
      </c>
      <c r="G27" s="34">
        <v>84570.12</v>
      </c>
      <c r="H27" s="34">
        <v>1346958.01</v>
      </c>
      <c r="I27" s="34">
        <v>4546754.3499999996</v>
      </c>
      <c r="J27" s="34">
        <f t="shared" si="1"/>
        <v>86727110.959999979</v>
      </c>
      <c r="K27" s="33">
        <v>163751215.10999998</v>
      </c>
      <c r="L27" s="35">
        <f t="shared" si="2"/>
        <v>0.5296272818601131</v>
      </c>
    </row>
    <row r="28" spans="1:12" ht="16.8" customHeight="1">
      <c r="A28" s="16" t="s">
        <v>0</v>
      </c>
      <c r="B28" s="33">
        <v>109642711.7</v>
      </c>
      <c r="C28" s="33">
        <v>14804107.029999999</v>
      </c>
      <c r="D28" s="33">
        <v>58828349.950000003</v>
      </c>
      <c r="E28" s="33">
        <f t="shared" si="0"/>
        <v>183275168.68000001</v>
      </c>
      <c r="F28" s="34">
        <v>1959907.01</v>
      </c>
      <c r="G28" s="34">
        <v>1446037.25</v>
      </c>
      <c r="H28" s="34">
        <v>159869.87</v>
      </c>
      <c r="I28" s="34">
        <v>16263586.35</v>
      </c>
      <c r="J28" s="34">
        <f t="shared" si="1"/>
        <v>163445768.20000002</v>
      </c>
      <c r="K28" s="33">
        <v>314500033.47000003</v>
      </c>
      <c r="L28" s="35">
        <f t="shared" si="2"/>
        <v>0.51970032052664639</v>
      </c>
    </row>
    <row r="29" spans="1:12" ht="16.8" customHeight="1">
      <c r="A29" s="16" t="s">
        <v>23</v>
      </c>
      <c r="B29" s="33">
        <v>35166615.789999999</v>
      </c>
      <c r="C29" s="33">
        <v>6494156.5800000001</v>
      </c>
      <c r="D29" s="33">
        <v>13610119.039999999</v>
      </c>
      <c r="E29" s="33">
        <f t="shared" si="0"/>
        <v>55270891.409999996</v>
      </c>
      <c r="F29" s="34">
        <v>1634429.62</v>
      </c>
      <c r="G29" s="34">
        <v>10025.1</v>
      </c>
      <c r="H29" s="34">
        <v>108178.61</v>
      </c>
      <c r="I29" s="34">
        <v>2620761.5</v>
      </c>
      <c r="J29" s="34">
        <f t="shared" si="1"/>
        <v>50897496.579999998</v>
      </c>
      <c r="K29" s="33">
        <v>80689976.569999978</v>
      </c>
      <c r="L29" s="35">
        <f t="shared" si="2"/>
        <v>0.63077842804732409</v>
      </c>
    </row>
    <row r="30" spans="1:12" ht="16.8" customHeight="1">
      <c r="A30" s="16" t="s">
        <v>1</v>
      </c>
      <c r="B30" s="33">
        <v>55423474.469999999</v>
      </c>
      <c r="C30" s="33">
        <v>12354068.51</v>
      </c>
      <c r="D30" s="33">
        <v>18273312.050000001</v>
      </c>
      <c r="E30" s="33">
        <f t="shared" si="0"/>
        <v>86050855.030000001</v>
      </c>
      <c r="F30" s="34">
        <v>491928.3</v>
      </c>
      <c r="G30" s="34">
        <v>0</v>
      </c>
      <c r="H30" s="34">
        <v>381948.71</v>
      </c>
      <c r="I30" s="34">
        <v>5428667.4800000004</v>
      </c>
      <c r="J30" s="34">
        <f t="shared" si="1"/>
        <v>79748310.540000007</v>
      </c>
      <c r="K30" s="33">
        <v>158761742.58000001</v>
      </c>
      <c r="L30" s="35">
        <f t="shared" si="2"/>
        <v>0.50231440675838412</v>
      </c>
    </row>
    <row r="31" spans="1:12" ht="16.8" customHeight="1">
      <c r="A31" s="16" t="s">
        <v>8</v>
      </c>
      <c r="B31" s="33">
        <v>22518333.300000001</v>
      </c>
      <c r="C31" s="33">
        <v>2734914.46</v>
      </c>
      <c r="D31" s="33">
        <v>11086135.73</v>
      </c>
      <c r="E31" s="33">
        <f t="shared" si="0"/>
        <v>36339383.490000002</v>
      </c>
      <c r="F31" s="34">
        <v>733662.74</v>
      </c>
      <c r="G31" s="34">
        <v>12312.56</v>
      </c>
      <c r="H31" s="34">
        <v>42908.51</v>
      </c>
      <c r="I31" s="34">
        <v>1464134.38</v>
      </c>
      <c r="J31" s="34">
        <f t="shared" si="1"/>
        <v>34086365.299999997</v>
      </c>
      <c r="K31" s="33">
        <v>53442835.600000009</v>
      </c>
      <c r="L31" s="35">
        <f t="shared" si="2"/>
        <v>0.6378098189834821</v>
      </c>
    </row>
    <row r="32" spans="1:12" ht="16.8" customHeight="1">
      <c r="A32" s="16" t="s">
        <v>3</v>
      </c>
      <c r="B32" s="33">
        <v>43742134.32</v>
      </c>
      <c r="C32" s="33">
        <v>4729925.58</v>
      </c>
      <c r="D32" s="33">
        <v>18034459.059999999</v>
      </c>
      <c r="E32" s="33">
        <f t="shared" si="0"/>
        <v>66506518.959999993</v>
      </c>
      <c r="F32" s="34">
        <v>682604.82</v>
      </c>
      <c r="G32" s="34">
        <v>0</v>
      </c>
      <c r="H32" s="34">
        <v>220177.25</v>
      </c>
      <c r="I32" s="34">
        <v>4772055.29</v>
      </c>
      <c r="J32" s="34">
        <f t="shared" si="1"/>
        <v>60831681.599999994</v>
      </c>
      <c r="K32" s="33">
        <v>151205017.20999998</v>
      </c>
      <c r="L32" s="35">
        <f t="shared" si="2"/>
        <v>0.40231258672795467</v>
      </c>
    </row>
    <row r="33" spans="1:12" ht="16.8" customHeight="1">
      <c r="A33" s="16" t="s">
        <v>13</v>
      </c>
      <c r="B33" s="33">
        <v>62666530.670000002</v>
      </c>
      <c r="C33" s="33">
        <v>7117005.9900000002</v>
      </c>
      <c r="D33" s="33">
        <v>21582652.059999999</v>
      </c>
      <c r="E33" s="33">
        <f t="shared" si="0"/>
        <v>91366188.719999999</v>
      </c>
      <c r="F33" s="34">
        <v>3135547.32</v>
      </c>
      <c r="G33" s="34">
        <v>1296056.1299999999</v>
      </c>
      <c r="H33" s="34">
        <v>79655.429999999993</v>
      </c>
      <c r="I33" s="34">
        <v>4384268.41</v>
      </c>
      <c r="J33" s="34">
        <f t="shared" si="1"/>
        <v>82470661.430000007</v>
      </c>
      <c r="K33" s="33">
        <v>155426933.32999998</v>
      </c>
      <c r="L33" s="35">
        <f t="shared" si="2"/>
        <v>0.53060727419037224</v>
      </c>
    </row>
    <row r="34" spans="1:12" ht="16.8" customHeight="1">
      <c r="A34" s="16" t="s">
        <v>26</v>
      </c>
      <c r="B34" s="33">
        <v>75621512.189999998</v>
      </c>
      <c r="C34" s="33">
        <v>7830919.9699999997</v>
      </c>
      <c r="D34" s="33">
        <v>35442219.490000002</v>
      </c>
      <c r="E34" s="33">
        <f t="shared" si="0"/>
        <v>118894651.65000001</v>
      </c>
      <c r="F34" s="34">
        <v>2252900.9</v>
      </c>
      <c r="G34" s="34">
        <v>159084.04999999999</v>
      </c>
      <c r="H34" s="34">
        <v>31153.56</v>
      </c>
      <c r="I34" s="34">
        <v>9589122.1199999992</v>
      </c>
      <c r="J34" s="34">
        <f t="shared" si="1"/>
        <v>106862391.02</v>
      </c>
      <c r="K34" s="33">
        <v>191578685.75999996</v>
      </c>
      <c r="L34" s="35">
        <f t="shared" si="2"/>
        <v>0.55779895658054446</v>
      </c>
    </row>
    <row r="35" spans="1:12" ht="16.8" customHeight="1">
      <c r="A35" s="16" t="s">
        <v>32</v>
      </c>
      <c r="B35" s="33">
        <v>53630108.770000003</v>
      </c>
      <c r="C35" s="33">
        <v>6027888.8899999997</v>
      </c>
      <c r="D35" s="33">
        <v>34068803.310000002</v>
      </c>
      <c r="E35" s="33">
        <f t="shared" si="0"/>
        <v>93726800.969999999</v>
      </c>
      <c r="F35" s="34">
        <v>798030.28</v>
      </c>
      <c r="G35" s="34">
        <v>749831.88</v>
      </c>
      <c r="H35" s="34">
        <v>5709035.5899999999</v>
      </c>
      <c r="I35" s="34">
        <v>5282101.01</v>
      </c>
      <c r="J35" s="34">
        <f t="shared" si="1"/>
        <v>81187802.209999993</v>
      </c>
      <c r="K35" s="33">
        <v>174059016.86000001</v>
      </c>
      <c r="L35" s="35">
        <f t="shared" si="2"/>
        <v>0.46643835909576209</v>
      </c>
    </row>
    <row r="36" spans="1:12" ht="16.8" customHeight="1">
      <c r="A36" s="16" t="s">
        <v>29</v>
      </c>
      <c r="B36" s="33">
        <v>35654500.509999998</v>
      </c>
      <c r="C36" s="33">
        <v>4741736.3600000003</v>
      </c>
      <c r="D36" s="33">
        <v>22573799.010000002</v>
      </c>
      <c r="E36" s="33">
        <f t="shared" si="0"/>
        <v>62970035.879999995</v>
      </c>
      <c r="F36" s="34">
        <v>1076726.26</v>
      </c>
      <c r="G36" s="34">
        <v>28861.7</v>
      </c>
      <c r="H36" s="34">
        <v>42267.97</v>
      </c>
      <c r="I36" s="34">
        <v>2880843.6</v>
      </c>
      <c r="J36" s="34">
        <f t="shared" si="1"/>
        <v>58941336.349999994</v>
      </c>
      <c r="K36" s="33">
        <v>98995550.370000005</v>
      </c>
      <c r="L36" s="35">
        <f t="shared" si="2"/>
        <v>0.59539379426352279</v>
      </c>
    </row>
    <row r="37" spans="1:12" ht="16.8" customHeight="1">
      <c r="A37" s="16" t="s">
        <v>30</v>
      </c>
      <c r="B37" s="33">
        <v>2169036120.71</v>
      </c>
      <c r="C37" s="33">
        <v>188118049.21000001</v>
      </c>
      <c r="D37" s="33">
        <v>679814215.53999996</v>
      </c>
      <c r="E37" s="33">
        <f t="shared" si="0"/>
        <v>3036968385.46</v>
      </c>
      <c r="F37" s="34">
        <v>36518937.469999999</v>
      </c>
      <c r="G37" s="34">
        <v>11595368.970000001</v>
      </c>
      <c r="H37" s="34">
        <v>51830413.780000001</v>
      </c>
      <c r="I37" s="34">
        <v>298465017.95999998</v>
      </c>
      <c r="J37" s="34">
        <f t="shared" si="1"/>
        <v>2638558647.2800002</v>
      </c>
      <c r="K37" s="33">
        <v>5522198779.7399998</v>
      </c>
      <c r="L37" s="35">
        <f t="shared" si="2"/>
        <v>0.47780942927306769</v>
      </c>
    </row>
    <row r="38" spans="1:12" ht="16.8" customHeight="1">
      <c r="A38" s="16" t="s">
        <v>5</v>
      </c>
      <c r="B38" s="33">
        <v>228656802.53</v>
      </c>
      <c r="C38" s="33">
        <v>25272729.239999998</v>
      </c>
      <c r="D38" s="33">
        <v>69938161.540000007</v>
      </c>
      <c r="E38" s="33">
        <f t="shared" si="0"/>
        <v>323867693.31</v>
      </c>
      <c r="F38" s="34">
        <v>5386228.6200000001</v>
      </c>
      <c r="G38" s="34">
        <v>1124214.21</v>
      </c>
      <c r="H38" s="34">
        <v>1432540.36</v>
      </c>
      <c r="I38" s="34">
        <v>31956299.5</v>
      </c>
      <c r="J38" s="34">
        <f t="shared" si="1"/>
        <v>283968410.62</v>
      </c>
      <c r="K38" s="33">
        <v>750047852.55000007</v>
      </c>
      <c r="L38" s="35">
        <f t="shared" si="2"/>
        <v>0.37860039150111419</v>
      </c>
    </row>
    <row r="39" spans="1:12" ht="16.8" customHeight="1">
      <c r="A39" s="16" t="s">
        <v>56</v>
      </c>
      <c r="B39" s="33">
        <v>190260860.63999999</v>
      </c>
      <c r="C39" s="33">
        <v>19030073.059999999</v>
      </c>
      <c r="D39" s="33">
        <v>79849956.200000003</v>
      </c>
      <c r="E39" s="33">
        <f t="shared" si="0"/>
        <v>289140889.89999998</v>
      </c>
      <c r="F39" s="34">
        <v>2971912.83</v>
      </c>
      <c r="G39" s="34">
        <v>0</v>
      </c>
      <c r="H39" s="34">
        <v>543833.63</v>
      </c>
      <c r="I39" s="34">
        <v>30763898.920000002</v>
      </c>
      <c r="J39" s="34">
        <f t="shared" si="1"/>
        <v>254861244.51999998</v>
      </c>
      <c r="K39" s="33">
        <v>440492345.59999996</v>
      </c>
      <c r="L39" s="35">
        <f t="shared" si="2"/>
        <v>0.5785826860915152</v>
      </c>
    </row>
    <row r="40" spans="1:12" ht="16.8" customHeight="1">
      <c r="A40" s="16" t="s">
        <v>57</v>
      </c>
      <c r="B40" s="33">
        <v>33395280.379999999</v>
      </c>
      <c r="C40" s="33">
        <v>3485754.9</v>
      </c>
      <c r="D40" s="33">
        <v>25603799.68</v>
      </c>
      <c r="E40" s="33">
        <f t="shared" si="0"/>
        <v>62484834.960000001</v>
      </c>
      <c r="F40" s="34">
        <v>3387527.39</v>
      </c>
      <c r="G40" s="34">
        <v>304885.78999999998</v>
      </c>
      <c r="H40" s="34">
        <v>15355.5</v>
      </c>
      <c r="I40" s="34">
        <v>3312210.63</v>
      </c>
      <c r="J40" s="34">
        <f t="shared" si="1"/>
        <v>55464855.649999999</v>
      </c>
      <c r="K40" s="33">
        <v>107784097.87</v>
      </c>
      <c r="L40" s="35">
        <f t="shared" si="2"/>
        <v>0.51459219630800257</v>
      </c>
    </row>
    <row r="41" spans="1:12" ht="16.8" customHeight="1">
      <c r="A41" s="16" t="s">
        <v>35</v>
      </c>
      <c r="B41" s="33">
        <v>99734065.170000002</v>
      </c>
      <c r="C41" s="33">
        <v>10480519.119999999</v>
      </c>
      <c r="D41" s="33">
        <v>34221127.189999998</v>
      </c>
      <c r="E41" s="33">
        <f t="shared" si="0"/>
        <v>144435711.48000002</v>
      </c>
      <c r="F41" s="34">
        <v>3087350.78</v>
      </c>
      <c r="G41" s="34">
        <v>1825699.14</v>
      </c>
      <c r="H41" s="34">
        <v>281499.71000000002</v>
      </c>
      <c r="I41" s="34">
        <v>4755818.3600000003</v>
      </c>
      <c r="J41" s="34">
        <f t="shared" si="1"/>
        <v>134485343.49000001</v>
      </c>
      <c r="K41" s="33">
        <v>227939814.66000003</v>
      </c>
      <c r="L41" s="35">
        <f t="shared" si="2"/>
        <v>0.5900037415165984</v>
      </c>
    </row>
    <row r="42" spans="1:12" ht="16.8" customHeight="1">
      <c r="A42" s="16" t="s">
        <v>14</v>
      </c>
      <c r="B42" s="33">
        <v>22720966.48</v>
      </c>
      <c r="C42" s="33">
        <v>2711675.44</v>
      </c>
      <c r="D42" s="33">
        <v>21708224.649999999</v>
      </c>
      <c r="E42" s="33">
        <f t="shared" si="0"/>
        <v>47140866.57</v>
      </c>
      <c r="F42" s="34">
        <v>815210.43</v>
      </c>
      <c r="G42" s="34">
        <v>11515.14</v>
      </c>
      <c r="H42" s="34">
        <v>192159.95</v>
      </c>
      <c r="I42" s="34">
        <v>2558064.94</v>
      </c>
      <c r="J42" s="34">
        <f t="shared" si="1"/>
        <v>43563916.109999999</v>
      </c>
      <c r="K42" s="33">
        <v>111768067.10999998</v>
      </c>
      <c r="L42" s="35">
        <f t="shared" si="2"/>
        <v>0.38977068528102243</v>
      </c>
    </row>
    <row r="43" spans="1:12" ht="16.8" customHeight="1">
      <c r="A43" s="16" t="s">
        <v>10</v>
      </c>
      <c r="B43" s="33">
        <v>187497066.22999999</v>
      </c>
      <c r="C43" s="33">
        <v>34022774.329999998</v>
      </c>
      <c r="D43" s="33">
        <v>131034338.12</v>
      </c>
      <c r="E43" s="33">
        <f t="shared" si="0"/>
        <v>352554178.68000001</v>
      </c>
      <c r="F43" s="34">
        <v>5840714.0800000001</v>
      </c>
      <c r="G43" s="34">
        <v>2015.22</v>
      </c>
      <c r="H43" s="34">
        <v>38381.69</v>
      </c>
      <c r="I43" s="34">
        <v>45572022.759999998</v>
      </c>
      <c r="J43" s="34">
        <f t="shared" si="1"/>
        <v>301101044.93000001</v>
      </c>
      <c r="K43" s="33">
        <v>527760832.80000001</v>
      </c>
      <c r="L43" s="35">
        <f t="shared" si="2"/>
        <v>0.57052556047505165</v>
      </c>
    </row>
    <row r="44" spans="1:12" ht="16.8" customHeight="1">
      <c r="A44" s="16" t="s">
        <v>31</v>
      </c>
      <c r="B44" s="33">
        <v>60943309.369999997</v>
      </c>
      <c r="C44" s="33">
        <v>10111084.01</v>
      </c>
      <c r="D44" s="33">
        <v>47899616.310000002</v>
      </c>
      <c r="E44" s="33">
        <f t="shared" si="0"/>
        <v>118954009.69</v>
      </c>
      <c r="F44" s="34">
        <v>1794511.75</v>
      </c>
      <c r="G44" s="34">
        <v>82824.19</v>
      </c>
      <c r="H44" s="34">
        <v>529217.47</v>
      </c>
      <c r="I44" s="34">
        <v>19390402.129999999</v>
      </c>
      <c r="J44" s="34">
        <f t="shared" si="1"/>
        <v>97157054.150000006</v>
      </c>
      <c r="K44" s="33">
        <v>270417912.5</v>
      </c>
      <c r="L44" s="35">
        <f t="shared" si="2"/>
        <v>0.35928483158452013</v>
      </c>
    </row>
    <row r="45" spans="1:12" ht="16.8" customHeight="1">
      <c r="A45" s="16" t="s">
        <v>37</v>
      </c>
      <c r="B45" s="33">
        <v>27836728.969999999</v>
      </c>
      <c r="C45" s="33">
        <v>3724441.4</v>
      </c>
      <c r="D45" s="33">
        <v>21433970.879999999</v>
      </c>
      <c r="E45" s="33">
        <f t="shared" si="0"/>
        <v>52995141.25</v>
      </c>
      <c r="F45" s="34">
        <v>194891.81</v>
      </c>
      <c r="G45" s="34">
        <v>0</v>
      </c>
      <c r="H45" s="34">
        <v>9348.15</v>
      </c>
      <c r="I45" s="34">
        <v>1867914.72</v>
      </c>
      <c r="J45" s="34">
        <f t="shared" si="1"/>
        <v>50922986.57</v>
      </c>
      <c r="K45" s="33">
        <v>83596278.729999974</v>
      </c>
      <c r="L45" s="35">
        <f t="shared" si="2"/>
        <v>0.60915374875084483</v>
      </c>
    </row>
    <row r="46" spans="1:12" ht="16.8" customHeight="1">
      <c r="A46" s="16" t="s">
        <v>18</v>
      </c>
      <c r="B46" s="33">
        <v>62347718.210000001</v>
      </c>
      <c r="C46" s="33">
        <v>8863081.9900000002</v>
      </c>
      <c r="D46" s="33">
        <v>28879733.079999998</v>
      </c>
      <c r="E46" s="33">
        <f t="shared" si="0"/>
        <v>100090533.28</v>
      </c>
      <c r="F46" s="34">
        <v>1542992.45</v>
      </c>
      <c r="G46" s="34">
        <v>1482060.44</v>
      </c>
      <c r="H46" s="34">
        <v>559563.6</v>
      </c>
      <c r="I46" s="34">
        <v>4774107.51</v>
      </c>
      <c r="J46" s="34">
        <f t="shared" si="1"/>
        <v>91731809.280000001</v>
      </c>
      <c r="K46" s="33">
        <v>199317272.16999999</v>
      </c>
      <c r="L46" s="35">
        <f t="shared" si="2"/>
        <v>0.46023010590753466</v>
      </c>
    </row>
    <row r="47" spans="1:12" ht="16.8" customHeight="1">
      <c r="A47" s="16" t="s">
        <v>58</v>
      </c>
      <c r="B47" s="33">
        <v>60719142.920000002</v>
      </c>
      <c r="C47" s="33">
        <v>40385162.490000002</v>
      </c>
      <c r="D47" s="33">
        <v>23816002.609999999</v>
      </c>
      <c r="E47" s="33">
        <f t="shared" si="0"/>
        <v>124920308.02</v>
      </c>
      <c r="F47" s="34">
        <v>493857.97</v>
      </c>
      <c r="G47" s="34">
        <v>4185</v>
      </c>
      <c r="H47" s="34">
        <v>133951.71</v>
      </c>
      <c r="I47" s="34">
        <v>10052369.869999999</v>
      </c>
      <c r="J47" s="34">
        <f t="shared" si="1"/>
        <v>114235943.47</v>
      </c>
      <c r="K47" s="33">
        <v>248205229.25000003</v>
      </c>
      <c r="L47" s="35">
        <f t="shared" si="2"/>
        <v>0.46024793198429353</v>
      </c>
    </row>
    <row r="48" spans="1:12" ht="16.8" customHeight="1">
      <c r="A48" s="16" t="s">
        <v>11</v>
      </c>
      <c r="B48" s="33">
        <v>80630815.760000005</v>
      </c>
      <c r="C48" s="33">
        <v>10092789.76</v>
      </c>
      <c r="D48" s="33">
        <v>41676330.649999999</v>
      </c>
      <c r="E48" s="33">
        <f t="shared" si="0"/>
        <v>132399936.17000002</v>
      </c>
      <c r="F48" s="34">
        <v>9104311.7200000007</v>
      </c>
      <c r="G48" s="34">
        <v>1119.97</v>
      </c>
      <c r="H48" s="34">
        <v>689471.15</v>
      </c>
      <c r="I48" s="34">
        <v>7859034.5899999999</v>
      </c>
      <c r="J48" s="34">
        <f t="shared" si="1"/>
        <v>114745998.74000001</v>
      </c>
      <c r="K48" s="33">
        <v>218508391.60999998</v>
      </c>
      <c r="L48" s="35">
        <f t="shared" si="2"/>
        <v>0.52513314429041213</v>
      </c>
    </row>
    <row r="49" spans="1:15" ht="16.8" customHeight="1">
      <c r="A49" s="16" t="s">
        <v>53</v>
      </c>
      <c r="B49" s="33">
        <v>24642689.390000001</v>
      </c>
      <c r="C49" s="33">
        <v>2233740.7799999998</v>
      </c>
      <c r="D49" s="33">
        <v>16024022.380000001</v>
      </c>
      <c r="E49" s="33">
        <f t="shared" si="0"/>
        <v>42900452.550000004</v>
      </c>
      <c r="F49" s="34">
        <v>543456.46</v>
      </c>
      <c r="G49" s="34">
        <v>0</v>
      </c>
      <c r="H49" s="34">
        <v>651497.56999999995</v>
      </c>
      <c r="I49" s="34">
        <v>2263178.42</v>
      </c>
      <c r="J49" s="34">
        <f t="shared" si="1"/>
        <v>39442320.100000001</v>
      </c>
      <c r="K49" s="33">
        <v>72891754.139999986</v>
      </c>
      <c r="L49" s="35">
        <f t="shared" si="2"/>
        <v>0.54110812073811354</v>
      </c>
    </row>
    <row r="50" spans="1:15" ht="16.8" customHeight="1">
      <c r="A50" s="16" t="s">
        <v>6</v>
      </c>
      <c r="B50" s="33">
        <v>285210171.93000001</v>
      </c>
      <c r="C50" s="33">
        <v>29564832.670000002</v>
      </c>
      <c r="D50" s="33">
        <v>141702588.28999999</v>
      </c>
      <c r="E50" s="33">
        <f t="shared" si="0"/>
        <v>456477592.88999999</v>
      </c>
      <c r="F50" s="34">
        <v>29993568.18</v>
      </c>
      <c r="G50" s="34">
        <v>0</v>
      </c>
      <c r="H50" s="34">
        <v>515834.88</v>
      </c>
      <c r="I50" s="34">
        <v>33114015.149999999</v>
      </c>
      <c r="J50" s="34">
        <f t="shared" si="1"/>
        <v>392854174.68000001</v>
      </c>
      <c r="K50" s="33">
        <v>959347917.97000003</v>
      </c>
      <c r="L50" s="35">
        <f t="shared" si="2"/>
        <v>0.40950125321717229</v>
      </c>
    </row>
    <row r="51" spans="1:15" ht="16.8" customHeight="1">
      <c r="A51" s="16" t="s">
        <v>17</v>
      </c>
      <c r="B51" s="33">
        <v>19285662.43</v>
      </c>
      <c r="C51" s="33">
        <v>3676528.59</v>
      </c>
      <c r="D51" s="33">
        <v>6858449.3200000003</v>
      </c>
      <c r="E51" s="33">
        <f t="shared" si="0"/>
        <v>29820640.34</v>
      </c>
      <c r="F51" s="34">
        <v>1598950.5</v>
      </c>
      <c r="G51" s="34">
        <v>0</v>
      </c>
      <c r="H51" s="34">
        <v>0</v>
      </c>
      <c r="I51" s="34">
        <v>835418.43</v>
      </c>
      <c r="J51" s="34">
        <f t="shared" si="1"/>
        <v>27386271.41</v>
      </c>
      <c r="K51" s="33">
        <v>55733116.569999993</v>
      </c>
      <c r="L51" s="35">
        <f t="shared" si="2"/>
        <v>0.49138237901344056</v>
      </c>
    </row>
    <row r="52" spans="1:15" ht="16.8" customHeight="1">
      <c r="A52" s="16" t="s">
        <v>24</v>
      </c>
      <c r="B52" s="33">
        <v>75002590.430000007</v>
      </c>
      <c r="C52" s="33">
        <v>5302429.72</v>
      </c>
      <c r="D52" s="33">
        <v>47133521.890000001</v>
      </c>
      <c r="E52" s="33">
        <f t="shared" si="0"/>
        <v>127438542.04000001</v>
      </c>
      <c r="F52" s="34">
        <v>3810172.14</v>
      </c>
      <c r="G52" s="34">
        <v>13154.05</v>
      </c>
      <c r="H52" s="34">
        <v>961183.11</v>
      </c>
      <c r="I52" s="34">
        <v>13272040.310000001</v>
      </c>
      <c r="J52" s="34">
        <f t="shared" si="1"/>
        <v>109381992.43000001</v>
      </c>
      <c r="K52" s="33">
        <v>201643757.70999998</v>
      </c>
      <c r="L52" s="35">
        <f t="shared" si="2"/>
        <v>0.54245166660359012</v>
      </c>
      <c r="M52" s="37"/>
      <c r="N52" s="37"/>
      <c r="O52" s="37"/>
    </row>
    <row r="53" spans="1:15" ht="16.8" customHeight="1">
      <c r="A53" s="16" t="s">
        <v>9</v>
      </c>
      <c r="B53" s="33">
        <v>13590253.18</v>
      </c>
      <c r="C53" s="33">
        <v>1887174.1</v>
      </c>
      <c r="D53" s="33">
        <v>5741831.6100000003</v>
      </c>
      <c r="E53" s="33">
        <f t="shared" si="0"/>
        <v>21219258.890000001</v>
      </c>
      <c r="F53" s="34">
        <v>251497.19</v>
      </c>
      <c r="G53" s="34">
        <v>4547.8100000000004</v>
      </c>
      <c r="H53" s="34">
        <v>41386.74</v>
      </c>
      <c r="I53" s="34">
        <v>716494.24</v>
      </c>
      <c r="J53" s="34">
        <f t="shared" si="1"/>
        <v>20205332.910000004</v>
      </c>
      <c r="K53" s="33">
        <v>36127561.109999999</v>
      </c>
      <c r="L53" s="35">
        <f t="shared" si="2"/>
        <v>0.55927752356378213</v>
      </c>
      <c r="M53" s="37"/>
      <c r="N53" s="37"/>
      <c r="O53" s="37"/>
    </row>
    <row r="54" spans="1:15" ht="16.8" customHeight="1">
      <c r="A54" s="16" t="s">
        <v>22</v>
      </c>
      <c r="B54" s="33">
        <v>44242667.82</v>
      </c>
      <c r="C54" s="33">
        <v>5587488.04</v>
      </c>
      <c r="D54" s="33">
        <v>24743575.640000001</v>
      </c>
      <c r="E54" s="33">
        <f t="shared" si="0"/>
        <v>74573731.5</v>
      </c>
      <c r="F54" s="34">
        <v>622671.55000000005</v>
      </c>
      <c r="G54" s="34">
        <v>1448287.04</v>
      </c>
      <c r="H54" s="34">
        <v>86142.91</v>
      </c>
      <c r="I54" s="34">
        <v>3357892.12</v>
      </c>
      <c r="J54" s="34">
        <f t="shared" si="1"/>
        <v>69058737.879999995</v>
      </c>
      <c r="K54" s="33">
        <v>101944394.19</v>
      </c>
      <c r="L54" s="35">
        <f t="shared" si="2"/>
        <v>0.67741574638514213</v>
      </c>
    </row>
    <row r="55" spans="1:15" ht="16.8" customHeight="1">
      <c r="A55" s="16" t="s">
        <v>64</v>
      </c>
      <c r="B55" s="33">
        <v>343029222.69</v>
      </c>
      <c r="C55" s="33">
        <v>32823919.510000002</v>
      </c>
      <c r="D55" s="33">
        <v>130251745.33</v>
      </c>
      <c r="E55" s="33">
        <f t="shared" si="0"/>
        <v>506104887.52999997</v>
      </c>
      <c r="F55" s="34">
        <v>3674786.42</v>
      </c>
      <c r="G55" s="34">
        <v>5896760.9199999999</v>
      </c>
      <c r="H55" s="34">
        <v>1566077.03</v>
      </c>
      <c r="I55" s="34">
        <v>48866559.270000003</v>
      </c>
      <c r="J55" s="34">
        <f t="shared" si="1"/>
        <v>446100703.88999999</v>
      </c>
      <c r="K55" s="33">
        <v>1056468945.5</v>
      </c>
      <c r="L55" s="35">
        <f t="shared" si="2"/>
        <v>0.42225633397948276</v>
      </c>
    </row>
    <row r="56" spans="1:15" ht="16.8" customHeight="1">
      <c r="A56" s="16" t="s">
        <v>16</v>
      </c>
      <c r="B56" s="33">
        <v>111333332.72</v>
      </c>
      <c r="C56" s="33">
        <v>15214337.630000001</v>
      </c>
      <c r="D56" s="33">
        <v>44958391.280000001</v>
      </c>
      <c r="E56" s="33">
        <f t="shared" si="0"/>
        <v>171506061.63</v>
      </c>
      <c r="F56" s="34">
        <v>9102716.6400000006</v>
      </c>
      <c r="G56" s="34">
        <v>1036140.33</v>
      </c>
      <c r="H56" s="34">
        <v>546042.93000000005</v>
      </c>
      <c r="I56" s="34">
        <v>11232217.48</v>
      </c>
      <c r="J56" s="34">
        <f t="shared" si="1"/>
        <v>149588944.25</v>
      </c>
      <c r="K56" s="33">
        <v>331751847.35000002</v>
      </c>
      <c r="L56" s="35">
        <f t="shared" si="2"/>
        <v>0.45090613796095258</v>
      </c>
    </row>
    <row r="57" spans="1:15" ht="16.8" customHeight="1">
      <c r="A57" s="16" t="s">
        <v>15</v>
      </c>
      <c r="B57" s="33">
        <v>27356265.550000001</v>
      </c>
      <c r="C57" s="33">
        <v>2114344.7200000002</v>
      </c>
      <c r="D57" s="33">
        <v>24322715.129999999</v>
      </c>
      <c r="E57" s="33">
        <f t="shared" si="0"/>
        <v>53793325.399999999</v>
      </c>
      <c r="F57" s="34">
        <v>920364.08</v>
      </c>
      <c r="G57" s="34">
        <v>0</v>
      </c>
      <c r="H57" s="34">
        <v>37031.919999999998</v>
      </c>
      <c r="I57" s="34">
        <v>12486986.199999999</v>
      </c>
      <c r="J57" s="34">
        <f t="shared" si="1"/>
        <v>40348943.200000003</v>
      </c>
      <c r="K57" s="33">
        <v>82360382.489999995</v>
      </c>
      <c r="L57" s="35">
        <f t="shared" si="2"/>
        <v>0.48990718571394537</v>
      </c>
    </row>
    <row r="58" spans="1:15">
      <c r="A58" s="16" t="s">
        <v>7</v>
      </c>
      <c r="B58" s="33">
        <v>254996279.96000001</v>
      </c>
      <c r="C58" s="33">
        <v>30745856.57</v>
      </c>
      <c r="D58" s="33">
        <v>138579409.83000001</v>
      </c>
      <c r="E58" s="33">
        <f t="shared" si="0"/>
        <v>424321546.36000001</v>
      </c>
      <c r="F58" s="34">
        <v>10024631.369999999</v>
      </c>
      <c r="G58" s="34">
        <v>4370190.41</v>
      </c>
      <c r="H58" s="34">
        <v>3091828.76</v>
      </c>
      <c r="I58" s="34">
        <v>22975925.440000001</v>
      </c>
      <c r="J58" s="34">
        <f t="shared" si="1"/>
        <v>383858970.38</v>
      </c>
      <c r="K58" s="33">
        <v>869300135.33000004</v>
      </c>
      <c r="L58" s="35">
        <f t="shared" si="2"/>
        <v>0.44157242680547965</v>
      </c>
    </row>
    <row r="59" spans="1:15">
      <c r="A59" s="44" t="s">
        <v>66</v>
      </c>
      <c r="L59" s="45">
        <f>AVERAGE(L12:L58)</f>
        <v>0.50992850186749417</v>
      </c>
    </row>
    <row r="61" spans="1:15">
      <c r="A61" s="43" t="s">
        <v>65</v>
      </c>
    </row>
  </sheetData>
  <sortState ref="A13:I59">
    <sortCondition ref="A13:A59"/>
  </sortState>
  <mergeCells count="4">
    <mergeCell ref="A9:N9"/>
    <mergeCell ref="A3:L3"/>
    <mergeCell ref="A4:L4"/>
    <mergeCell ref="A7:N7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4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workbookViewId="0">
      <selection activeCell="A18" sqref="A18"/>
    </sheetView>
  </sheetViews>
  <sheetFormatPr baseColWidth="10" defaultRowHeight="18"/>
  <cols>
    <col min="1" max="1" width="36.21875" style="17" customWidth="1"/>
    <col min="2" max="4" width="10" style="17" hidden="1" customWidth="1"/>
    <col min="5" max="5" width="13.6640625" style="17" hidden="1" customWidth="1"/>
    <col min="6" max="6" width="10.88671875" style="17" hidden="1" customWidth="1"/>
    <col min="7" max="7" width="10" style="17" hidden="1" customWidth="1"/>
    <col min="8" max="8" width="11.33203125" style="17" hidden="1" customWidth="1"/>
    <col min="9" max="9" width="11.6640625" style="17" hidden="1" customWidth="1"/>
    <col min="10" max="10" width="13" style="17" hidden="1" customWidth="1"/>
    <col min="11" max="11" width="11.5546875" style="17" hidden="1" customWidth="1"/>
    <col min="12" max="12" width="16.109375" style="17" customWidth="1"/>
    <col min="13" max="16384" width="11.5546875" style="17"/>
  </cols>
  <sheetData>
    <row r="1" spans="1:14" s="1" customFormat="1" ht="16.8">
      <c r="B1" s="2"/>
      <c r="C1" s="2"/>
      <c r="D1" s="2"/>
      <c r="E1" s="3"/>
      <c r="F1" s="3"/>
      <c r="G1" s="3"/>
      <c r="H1" s="3"/>
      <c r="I1" s="3"/>
    </row>
    <row r="2" spans="1:14" s="1" customFormat="1" ht="27.75" customHeight="1">
      <c r="A2" s="4"/>
      <c r="B2" s="5"/>
      <c r="C2" s="5"/>
      <c r="D2" s="5"/>
      <c r="E2" s="4"/>
      <c r="F2" s="4"/>
      <c r="G2" s="4"/>
      <c r="H2" s="4"/>
      <c r="I2" s="4"/>
    </row>
    <row r="3" spans="1:14" s="1" customFormat="1" ht="26.25" customHeight="1">
      <c r="A3" s="39" t="s">
        <v>59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4" s="1" customFormat="1" ht="21.6">
      <c r="A4" s="42" t="s">
        <v>34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 t="s">
        <v>38</v>
      </c>
    </row>
    <row r="5" spans="1:14" s="1" customFormat="1" ht="16.8">
      <c r="E5" s="6"/>
      <c r="F5" s="6"/>
      <c r="G5" s="6"/>
      <c r="H5" s="7"/>
      <c r="I5" s="7"/>
      <c r="J5" s="7"/>
      <c r="K5" s="7"/>
      <c r="L5" s="7"/>
    </row>
    <row r="6" spans="1:14" s="1" customFormat="1" ht="16.8">
      <c r="A6" s="18" t="s">
        <v>50</v>
      </c>
      <c r="B6" s="18"/>
      <c r="C6" s="18"/>
      <c r="D6" s="18"/>
      <c r="E6" s="19"/>
      <c r="F6" s="19"/>
      <c r="G6" s="19"/>
      <c r="H6" s="20"/>
      <c r="I6" s="20"/>
      <c r="J6" s="20"/>
      <c r="K6" s="20"/>
      <c r="L6" s="20"/>
      <c r="M6" s="21"/>
      <c r="N6" s="21"/>
    </row>
    <row r="7" spans="1:14" s="1" customFormat="1" ht="38.25" customHeight="1">
      <c r="A7" s="41" t="s">
        <v>51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1" customFormat="1" ht="10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44.25" customHeight="1">
      <c r="A9" s="38" t="s">
        <v>60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s="10" customFormat="1" ht="12" customHeight="1"/>
    <row r="11" spans="1:14" s="1" customFormat="1" ht="48" customHeight="1">
      <c r="A11" s="12" t="s">
        <v>33</v>
      </c>
      <c r="B11" s="13" t="s">
        <v>42</v>
      </c>
      <c r="C11" s="13" t="s">
        <v>43</v>
      </c>
      <c r="D11" s="13" t="s">
        <v>44</v>
      </c>
      <c r="E11" s="13" t="s">
        <v>45</v>
      </c>
      <c r="F11" s="13" t="s">
        <v>46</v>
      </c>
      <c r="G11" s="13" t="s">
        <v>47</v>
      </c>
      <c r="H11" s="13" t="s">
        <v>48</v>
      </c>
      <c r="I11" s="13" t="s">
        <v>49</v>
      </c>
      <c r="J11" s="14" t="s">
        <v>41</v>
      </c>
      <c r="K11" s="13" t="s">
        <v>39</v>
      </c>
      <c r="L11" s="15" t="s">
        <v>40</v>
      </c>
    </row>
    <row r="12" spans="1:14" ht="16.8" customHeight="1">
      <c r="A12" s="16" t="s">
        <v>22</v>
      </c>
      <c r="B12" s="33">
        <v>44242667.82</v>
      </c>
      <c r="C12" s="33">
        <v>5587488.04</v>
      </c>
      <c r="D12" s="33">
        <v>24743575.640000001</v>
      </c>
      <c r="E12" s="33">
        <f>SUM(B12:D12)</f>
        <v>74573731.5</v>
      </c>
      <c r="F12" s="34">
        <v>622671.55000000005</v>
      </c>
      <c r="G12" s="34">
        <v>1448287.04</v>
      </c>
      <c r="H12" s="34">
        <v>86142.91</v>
      </c>
      <c r="I12" s="34">
        <v>3357892.12</v>
      </c>
      <c r="J12" s="34">
        <f>E12-F12-G12-H12-I12</f>
        <v>69058737.879999995</v>
      </c>
      <c r="K12" s="33">
        <v>101944394.19</v>
      </c>
      <c r="L12" s="35">
        <f>J12/K12</f>
        <v>0.67741574638514213</v>
      </c>
    </row>
    <row r="13" spans="1:14" ht="16.8" customHeight="1">
      <c r="A13" s="16" t="s">
        <v>19</v>
      </c>
      <c r="B13" s="33">
        <v>36404338.979999997</v>
      </c>
      <c r="C13" s="33">
        <v>5920581.2199999997</v>
      </c>
      <c r="D13" s="33">
        <v>18736584.100000001</v>
      </c>
      <c r="E13" s="33">
        <f>SUM(B13:D13)</f>
        <v>61061504.299999997</v>
      </c>
      <c r="F13" s="34">
        <v>32917.5</v>
      </c>
      <c r="G13" s="34">
        <v>0</v>
      </c>
      <c r="H13" s="34">
        <v>2747.2</v>
      </c>
      <c r="I13" s="34">
        <v>4707889.13</v>
      </c>
      <c r="J13" s="34">
        <f>E13-F13-G13-H13-I13</f>
        <v>56317950.469999991</v>
      </c>
      <c r="K13" s="33">
        <v>83929213.319999993</v>
      </c>
      <c r="L13" s="35">
        <f>J13/K13</f>
        <v>0.67101725659305866</v>
      </c>
    </row>
    <row r="14" spans="1:14" ht="16.8" customHeight="1">
      <c r="A14" s="16" t="s">
        <v>8</v>
      </c>
      <c r="B14" s="33">
        <v>22518333.300000001</v>
      </c>
      <c r="C14" s="33">
        <v>2734914.46</v>
      </c>
      <c r="D14" s="33">
        <v>11086135.73</v>
      </c>
      <c r="E14" s="33">
        <f>SUM(B14:D14)</f>
        <v>36339383.490000002</v>
      </c>
      <c r="F14" s="34">
        <v>733662.74</v>
      </c>
      <c r="G14" s="34">
        <v>12312.56</v>
      </c>
      <c r="H14" s="34">
        <v>42908.51</v>
      </c>
      <c r="I14" s="34">
        <v>1464134.38</v>
      </c>
      <c r="J14" s="34">
        <f>E14-F14-G14-H14-I14</f>
        <v>34086365.299999997</v>
      </c>
      <c r="K14" s="33">
        <v>53442835.600000009</v>
      </c>
      <c r="L14" s="35">
        <f>J14/K14</f>
        <v>0.6378098189834821</v>
      </c>
    </row>
    <row r="15" spans="1:14" ht="16.8" customHeight="1">
      <c r="A15" s="16" t="s">
        <v>23</v>
      </c>
      <c r="B15" s="33">
        <v>35166615.789999999</v>
      </c>
      <c r="C15" s="33">
        <v>6494156.5800000001</v>
      </c>
      <c r="D15" s="33">
        <v>13610119.039999999</v>
      </c>
      <c r="E15" s="33">
        <f>SUM(B15:D15)</f>
        <v>55270891.409999996</v>
      </c>
      <c r="F15" s="34">
        <v>1634429.62</v>
      </c>
      <c r="G15" s="34">
        <v>10025.1</v>
      </c>
      <c r="H15" s="34">
        <v>108178.61</v>
      </c>
      <c r="I15" s="34">
        <v>2620761.5</v>
      </c>
      <c r="J15" s="34">
        <f>E15-F15-G15-H15-I15</f>
        <v>50897496.579999998</v>
      </c>
      <c r="K15" s="33">
        <v>80689976.569999978</v>
      </c>
      <c r="L15" s="35">
        <f>J15/K15</f>
        <v>0.63077842804732409</v>
      </c>
    </row>
    <row r="16" spans="1:14" ht="16.8" customHeight="1">
      <c r="A16" s="16" t="s">
        <v>20</v>
      </c>
      <c r="B16" s="33">
        <v>21775180.969999999</v>
      </c>
      <c r="C16" s="33">
        <v>2971315.49</v>
      </c>
      <c r="D16" s="33">
        <v>15256516.32</v>
      </c>
      <c r="E16" s="33">
        <f>SUM(B16:D16)</f>
        <v>40003012.780000001</v>
      </c>
      <c r="F16" s="34">
        <v>231002.49</v>
      </c>
      <c r="G16" s="34">
        <v>0</v>
      </c>
      <c r="H16" s="34">
        <v>19578.71</v>
      </c>
      <c r="I16" s="34">
        <v>835009.33</v>
      </c>
      <c r="J16" s="34">
        <f>E16-F16-G16-H16-I16</f>
        <v>38917422.25</v>
      </c>
      <c r="K16" s="33">
        <v>61844490.520000003</v>
      </c>
      <c r="L16" s="35">
        <f>J16/K16</f>
        <v>0.62927872673499385</v>
      </c>
    </row>
    <row r="17" spans="1:12" ht="16.8" customHeight="1">
      <c r="A17" s="16" t="s">
        <v>37</v>
      </c>
      <c r="B17" s="33">
        <v>27836728.969999999</v>
      </c>
      <c r="C17" s="33">
        <v>3724441.4</v>
      </c>
      <c r="D17" s="33">
        <v>21433970.879999999</v>
      </c>
      <c r="E17" s="33">
        <f>SUM(B17:D17)</f>
        <v>52995141.25</v>
      </c>
      <c r="F17" s="34">
        <v>194891.81</v>
      </c>
      <c r="G17" s="34">
        <v>0</v>
      </c>
      <c r="H17" s="34">
        <v>9348.15</v>
      </c>
      <c r="I17" s="34">
        <v>1867914.72</v>
      </c>
      <c r="J17" s="34">
        <f>E17-F17-G17-H17-I17</f>
        <v>50922986.57</v>
      </c>
      <c r="K17" s="33">
        <v>83596278.729999974</v>
      </c>
      <c r="L17" s="35">
        <f>J17/K17</f>
        <v>0.60915374875084483</v>
      </c>
    </row>
    <row r="18" spans="1:12" ht="16.8" customHeight="1">
      <c r="A18" s="16" t="s">
        <v>62</v>
      </c>
      <c r="B18" s="33">
        <v>92150231.060000002</v>
      </c>
      <c r="C18" s="33">
        <v>7703726.2400000002</v>
      </c>
      <c r="D18" s="33">
        <v>27833177.600000001</v>
      </c>
      <c r="E18" s="33">
        <f>SUM(B18:D18)</f>
        <v>127687134.90000001</v>
      </c>
      <c r="F18" s="34">
        <v>552572.92000000004</v>
      </c>
      <c r="G18" s="34">
        <v>62453.21</v>
      </c>
      <c r="H18" s="34">
        <v>98225.15</v>
      </c>
      <c r="I18" s="34">
        <v>7121363.9699999997</v>
      </c>
      <c r="J18" s="34">
        <f>E18-F18-G18-H18-I18</f>
        <v>119852519.65000001</v>
      </c>
      <c r="K18" s="33">
        <v>197051323.41999999</v>
      </c>
      <c r="L18" s="35">
        <f>J18/K18</f>
        <v>0.60822996552295883</v>
      </c>
    </row>
    <row r="19" spans="1:12" ht="16.8" customHeight="1">
      <c r="A19" s="16" t="s">
        <v>29</v>
      </c>
      <c r="B19" s="33">
        <v>35654500.509999998</v>
      </c>
      <c r="C19" s="33">
        <v>4741736.3600000003</v>
      </c>
      <c r="D19" s="33">
        <v>22573799.010000002</v>
      </c>
      <c r="E19" s="33">
        <f>SUM(B19:D19)</f>
        <v>62970035.879999995</v>
      </c>
      <c r="F19" s="34">
        <v>1076726.26</v>
      </c>
      <c r="G19" s="34">
        <v>28861.7</v>
      </c>
      <c r="H19" s="34">
        <v>42267.97</v>
      </c>
      <c r="I19" s="34">
        <v>2880843.6</v>
      </c>
      <c r="J19" s="34">
        <f>E19-F19-G19-H19-I19</f>
        <v>58941336.349999994</v>
      </c>
      <c r="K19" s="33">
        <v>98995550.370000005</v>
      </c>
      <c r="L19" s="35">
        <f>J19/K19</f>
        <v>0.59539379426352279</v>
      </c>
    </row>
    <row r="20" spans="1:12" ht="16.8" customHeight="1">
      <c r="A20" s="16" t="s">
        <v>35</v>
      </c>
      <c r="B20" s="33">
        <v>99734065.170000002</v>
      </c>
      <c r="C20" s="33">
        <v>10480519.119999999</v>
      </c>
      <c r="D20" s="33">
        <v>34221127.189999998</v>
      </c>
      <c r="E20" s="33">
        <f>SUM(B20:D20)</f>
        <v>144435711.48000002</v>
      </c>
      <c r="F20" s="34">
        <v>3087350.78</v>
      </c>
      <c r="G20" s="34">
        <v>1825699.14</v>
      </c>
      <c r="H20" s="34">
        <v>281499.71000000002</v>
      </c>
      <c r="I20" s="34">
        <v>4755818.3600000003</v>
      </c>
      <c r="J20" s="34">
        <f>E20-F20-G20-H20-I20</f>
        <v>134485343.49000001</v>
      </c>
      <c r="K20" s="33">
        <v>227939814.66000003</v>
      </c>
      <c r="L20" s="35">
        <f>J20/K20</f>
        <v>0.5900037415165984</v>
      </c>
    </row>
    <row r="21" spans="1:12" ht="16.8" customHeight="1">
      <c r="A21" s="16" t="s">
        <v>12</v>
      </c>
      <c r="B21" s="33">
        <v>78355141.040000007</v>
      </c>
      <c r="C21" s="33">
        <v>9580110.9299999997</v>
      </c>
      <c r="D21" s="33">
        <v>44528188.560000002</v>
      </c>
      <c r="E21" s="33">
        <f>SUM(B21:D21)</f>
        <v>132463440.53</v>
      </c>
      <c r="F21" s="34">
        <v>4914258.5</v>
      </c>
      <c r="G21" s="34">
        <v>718067.88</v>
      </c>
      <c r="H21" s="34">
        <v>978086.33</v>
      </c>
      <c r="I21" s="34">
        <v>7494312.0899999999</v>
      </c>
      <c r="J21" s="34">
        <f>E21-F21-G21-H21-I21</f>
        <v>118358715.73</v>
      </c>
      <c r="K21" s="33">
        <v>202658880.67999998</v>
      </c>
      <c r="L21" s="35">
        <f>J21/K21</f>
        <v>0.58402925809547612</v>
      </c>
    </row>
    <row r="22" spans="1:12" ht="16.8" customHeight="1">
      <c r="A22" s="16" t="s">
        <v>56</v>
      </c>
      <c r="B22" s="33">
        <v>190260860.63999999</v>
      </c>
      <c r="C22" s="33">
        <v>19030073.059999999</v>
      </c>
      <c r="D22" s="33">
        <v>79849956.200000003</v>
      </c>
      <c r="E22" s="33">
        <f>SUM(B22:D22)</f>
        <v>289140889.89999998</v>
      </c>
      <c r="F22" s="34">
        <v>2971912.83</v>
      </c>
      <c r="G22" s="34">
        <v>0</v>
      </c>
      <c r="H22" s="34">
        <v>543833.63</v>
      </c>
      <c r="I22" s="34">
        <v>30763898.920000002</v>
      </c>
      <c r="J22" s="34">
        <f>E22-F22-G22-H22-I22</f>
        <v>254861244.51999998</v>
      </c>
      <c r="K22" s="33">
        <v>440492345.59999996</v>
      </c>
      <c r="L22" s="35">
        <f>J22/K22</f>
        <v>0.5785826860915152</v>
      </c>
    </row>
    <row r="23" spans="1:12" ht="16.8" customHeight="1">
      <c r="A23" s="16" t="s">
        <v>27</v>
      </c>
      <c r="B23" s="33">
        <v>34951259.170000002</v>
      </c>
      <c r="C23" s="33">
        <v>4187658.36</v>
      </c>
      <c r="D23" s="33">
        <v>11949668.710000001</v>
      </c>
      <c r="E23" s="33">
        <f>SUM(B23:D23)</f>
        <v>51088586.240000002</v>
      </c>
      <c r="F23" s="34">
        <v>100612.61</v>
      </c>
      <c r="G23" s="34">
        <v>0</v>
      </c>
      <c r="H23" s="34">
        <v>331261.96999999997</v>
      </c>
      <c r="I23" s="34">
        <v>2836924.58</v>
      </c>
      <c r="J23" s="34">
        <f>E23-F23-G23-H23-I23</f>
        <v>47819787.080000006</v>
      </c>
      <c r="K23" s="33">
        <v>83517378.629999995</v>
      </c>
      <c r="L23" s="35">
        <f>J23/K23</f>
        <v>0.57257289278500922</v>
      </c>
    </row>
    <row r="24" spans="1:12" ht="16.8" customHeight="1">
      <c r="A24" s="16" t="s">
        <v>10</v>
      </c>
      <c r="B24" s="33">
        <v>187497066.22999999</v>
      </c>
      <c r="C24" s="33">
        <v>34022774.329999998</v>
      </c>
      <c r="D24" s="33">
        <v>131034338.12</v>
      </c>
      <c r="E24" s="33">
        <f>SUM(B24:D24)</f>
        <v>352554178.68000001</v>
      </c>
      <c r="F24" s="34">
        <v>5840714.0800000001</v>
      </c>
      <c r="G24" s="34">
        <v>2015.22</v>
      </c>
      <c r="H24" s="34">
        <v>38381.69</v>
      </c>
      <c r="I24" s="34">
        <v>45572022.759999998</v>
      </c>
      <c r="J24" s="34">
        <f>E24-F24-G24-H24-I24</f>
        <v>301101044.93000001</v>
      </c>
      <c r="K24" s="33">
        <v>527760832.80000001</v>
      </c>
      <c r="L24" s="35">
        <f>J24/K24</f>
        <v>0.57052556047505165</v>
      </c>
    </row>
    <row r="25" spans="1:12" ht="16.8" customHeight="1">
      <c r="A25" s="16" t="s">
        <v>9</v>
      </c>
      <c r="B25" s="33">
        <v>13590253.18</v>
      </c>
      <c r="C25" s="33">
        <v>1887174.1</v>
      </c>
      <c r="D25" s="33">
        <v>5741831.6100000003</v>
      </c>
      <c r="E25" s="33">
        <f>SUM(B25:D25)</f>
        <v>21219258.890000001</v>
      </c>
      <c r="F25" s="34">
        <v>251497.19</v>
      </c>
      <c r="G25" s="34">
        <v>4547.8100000000004</v>
      </c>
      <c r="H25" s="34">
        <v>41386.74</v>
      </c>
      <c r="I25" s="34">
        <v>716494.24</v>
      </c>
      <c r="J25" s="34">
        <f>E25-F25-G25-H25-I25</f>
        <v>20205332.910000004</v>
      </c>
      <c r="K25" s="33">
        <v>36127561.109999999</v>
      </c>
      <c r="L25" s="35">
        <f>J25/K25</f>
        <v>0.55927752356378213</v>
      </c>
    </row>
    <row r="26" spans="1:12" ht="16.8" customHeight="1">
      <c r="A26" s="16" t="s">
        <v>26</v>
      </c>
      <c r="B26" s="33">
        <v>75621512.189999998</v>
      </c>
      <c r="C26" s="33">
        <v>7830919.9699999997</v>
      </c>
      <c r="D26" s="33">
        <v>35442219.490000002</v>
      </c>
      <c r="E26" s="33">
        <f>SUM(B26:D26)</f>
        <v>118894651.65000001</v>
      </c>
      <c r="F26" s="34">
        <v>2252900.9</v>
      </c>
      <c r="G26" s="34">
        <v>159084.04999999999</v>
      </c>
      <c r="H26" s="34">
        <v>31153.56</v>
      </c>
      <c r="I26" s="34">
        <v>9589122.1199999992</v>
      </c>
      <c r="J26" s="34">
        <f>E26-F26-G26-H26-I26</f>
        <v>106862391.02</v>
      </c>
      <c r="K26" s="33">
        <v>191578685.75999996</v>
      </c>
      <c r="L26" s="35">
        <f>J26/K26</f>
        <v>0.55779895658054446</v>
      </c>
    </row>
    <row r="27" spans="1:12" ht="16.8" customHeight="1">
      <c r="A27" s="16" t="s">
        <v>21</v>
      </c>
      <c r="B27" s="33">
        <v>68993176.040000007</v>
      </c>
      <c r="C27" s="33">
        <v>8058579.79</v>
      </c>
      <c r="D27" s="33">
        <v>32640724</v>
      </c>
      <c r="E27" s="33">
        <f>SUM(B27:D27)</f>
        <v>109692479.83000001</v>
      </c>
      <c r="F27" s="34">
        <v>912482.51</v>
      </c>
      <c r="G27" s="34">
        <v>9333</v>
      </c>
      <c r="H27" s="34">
        <v>32395.79</v>
      </c>
      <c r="I27" s="34">
        <v>7080042.3399999999</v>
      </c>
      <c r="J27" s="34">
        <f>E27-F27-G27-H27-I27</f>
        <v>101658226.19</v>
      </c>
      <c r="K27" s="33">
        <v>183027789.82000002</v>
      </c>
      <c r="L27" s="35">
        <f>J27/K27</f>
        <v>0.55542508757810216</v>
      </c>
    </row>
    <row r="28" spans="1:12" ht="16.8" customHeight="1">
      <c r="A28" s="16" t="s">
        <v>24</v>
      </c>
      <c r="B28" s="33">
        <v>75002590.430000007</v>
      </c>
      <c r="C28" s="33">
        <v>5302429.72</v>
      </c>
      <c r="D28" s="33">
        <v>47133521.890000001</v>
      </c>
      <c r="E28" s="33">
        <f>SUM(B28:D28)</f>
        <v>127438542.04000001</v>
      </c>
      <c r="F28" s="34">
        <v>3810172.14</v>
      </c>
      <c r="G28" s="34">
        <v>13154.05</v>
      </c>
      <c r="H28" s="34">
        <v>961183.11</v>
      </c>
      <c r="I28" s="34">
        <v>13272040.310000001</v>
      </c>
      <c r="J28" s="34">
        <f>E28-F28-G28-H28-I28</f>
        <v>109381992.43000001</v>
      </c>
      <c r="K28" s="33">
        <v>201643757.70999998</v>
      </c>
      <c r="L28" s="35">
        <f>J28/K28</f>
        <v>0.54245166660359012</v>
      </c>
    </row>
    <row r="29" spans="1:12" ht="16.8" customHeight="1">
      <c r="A29" s="16" t="s">
        <v>53</v>
      </c>
      <c r="B29" s="33">
        <v>24642689.390000001</v>
      </c>
      <c r="C29" s="33">
        <v>2233740.7799999998</v>
      </c>
      <c r="D29" s="33">
        <v>16024022.380000001</v>
      </c>
      <c r="E29" s="33">
        <f>SUM(B29:D29)</f>
        <v>42900452.550000004</v>
      </c>
      <c r="F29" s="34">
        <v>543456.46</v>
      </c>
      <c r="G29" s="34">
        <v>0</v>
      </c>
      <c r="H29" s="34">
        <v>651497.56999999995</v>
      </c>
      <c r="I29" s="34">
        <v>2263178.42</v>
      </c>
      <c r="J29" s="34">
        <f>E29-F29-G29-H29-I29</f>
        <v>39442320.100000001</v>
      </c>
      <c r="K29" s="33">
        <v>72891754.139999986</v>
      </c>
      <c r="L29" s="35">
        <f>J29/K29</f>
        <v>0.54110812073811354</v>
      </c>
    </row>
    <row r="30" spans="1:12" ht="16.8" customHeight="1">
      <c r="A30" s="16" t="s">
        <v>13</v>
      </c>
      <c r="B30" s="33">
        <v>62666530.670000002</v>
      </c>
      <c r="C30" s="33">
        <v>7117005.9900000002</v>
      </c>
      <c r="D30" s="33">
        <v>21582652.059999999</v>
      </c>
      <c r="E30" s="33">
        <f>SUM(B30:D30)</f>
        <v>91366188.719999999</v>
      </c>
      <c r="F30" s="34">
        <v>3135547.32</v>
      </c>
      <c r="G30" s="34">
        <v>1296056.1299999999</v>
      </c>
      <c r="H30" s="34">
        <v>79655.429999999993</v>
      </c>
      <c r="I30" s="34">
        <v>4384268.41</v>
      </c>
      <c r="J30" s="34">
        <f>E30-F30-G30-H30-I30</f>
        <v>82470661.430000007</v>
      </c>
      <c r="K30" s="33">
        <v>155426933.32999998</v>
      </c>
      <c r="L30" s="35">
        <f>J30/K30</f>
        <v>0.53060727419037224</v>
      </c>
    </row>
    <row r="31" spans="1:12" ht="16.8" customHeight="1">
      <c r="A31" s="16" t="s">
        <v>55</v>
      </c>
      <c r="B31" s="33">
        <v>57110680.799999997</v>
      </c>
      <c r="C31" s="33">
        <v>5555859.3700000001</v>
      </c>
      <c r="D31" s="33">
        <v>32197256.530000001</v>
      </c>
      <c r="E31" s="33">
        <f>SUM(B31:D31)</f>
        <v>94863796.699999988</v>
      </c>
      <c r="F31" s="34">
        <v>2158403.2599999998</v>
      </c>
      <c r="G31" s="34">
        <v>84570.12</v>
      </c>
      <c r="H31" s="34">
        <v>1346958.01</v>
      </c>
      <c r="I31" s="34">
        <v>4546754.3499999996</v>
      </c>
      <c r="J31" s="34">
        <f>E31-F31-G31-H31-I31</f>
        <v>86727110.959999979</v>
      </c>
      <c r="K31" s="33">
        <v>163751215.10999998</v>
      </c>
      <c r="L31" s="35">
        <f>J31/K31</f>
        <v>0.5296272818601131</v>
      </c>
    </row>
    <row r="32" spans="1:12" ht="16.8" customHeight="1">
      <c r="A32" s="16" t="s">
        <v>52</v>
      </c>
      <c r="B32" s="33">
        <v>126868200.67</v>
      </c>
      <c r="C32" s="33">
        <v>16090583.199999999</v>
      </c>
      <c r="D32" s="33">
        <v>45183096.149999999</v>
      </c>
      <c r="E32" s="33">
        <f>SUM(B32:D32)</f>
        <v>188141880.02000001</v>
      </c>
      <c r="F32" s="34">
        <v>1284178.1599999999</v>
      </c>
      <c r="G32" s="34">
        <v>0</v>
      </c>
      <c r="H32" s="34">
        <v>116586.1</v>
      </c>
      <c r="I32" s="34">
        <v>16168932.98</v>
      </c>
      <c r="J32" s="34">
        <f>E32-F32-G32-H32-I32</f>
        <v>170572182.78000003</v>
      </c>
      <c r="K32" s="33">
        <v>323881424.65000004</v>
      </c>
      <c r="L32" s="35">
        <f>J32/K32</f>
        <v>0.52665009413345498</v>
      </c>
    </row>
    <row r="33" spans="1:12" ht="16.8" customHeight="1">
      <c r="A33" s="16" t="s">
        <v>11</v>
      </c>
      <c r="B33" s="33">
        <v>80630815.760000005</v>
      </c>
      <c r="C33" s="33">
        <v>10092789.76</v>
      </c>
      <c r="D33" s="33">
        <v>41676330.649999999</v>
      </c>
      <c r="E33" s="33">
        <f>SUM(B33:D33)</f>
        <v>132399936.17000002</v>
      </c>
      <c r="F33" s="34">
        <v>9104311.7200000007</v>
      </c>
      <c r="G33" s="34">
        <v>1119.97</v>
      </c>
      <c r="H33" s="34">
        <v>689471.15</v>
      </c>
      <c r="I33" s="34">
        <v>7859034.5899999999</v>
      </c>
      <c r="J33" s="34">
        <f>E33-F33-G33-H33-I33</f>
        <v>114745998.74000001</v>
      </c>
      <c r="K33" s="33">
        <v>218508391.60999998</v>
      </c>
      <c r="L33" s="35">
        <f>J33/K33</f>
        <v>0.52513314429041213</v>
      </c>
    </row>
    <row r="34" spans="1:12" ht="16.8" customHeight="1">
      <c r="A34" s="16" t="s">
        <v>28</v>
      </c>
      <c r="B34" s="33">
        <v>98541720.439999998</v>
      </c>
      <c r="C34" s="33">
        <v>11137803.279999999</v>
      </c>
      <c r="D34" s="33">
        <v>50807533.82</v>
      </c>
      <c r="E34" s="33">
        <f>SUM(B34:D34)</f>
        <v>160487057.53999999</v>
      </c>
      <c r="F34" s="34">
        <v>1007477.22</v>
      </c>
      <c r="G34" s="34">
        <v>2570319.13</v>
      </c>
      <c r="H34" s="34">
        <v>750365.19</v>
      </c>
      <c r="I34" s="34">
        <v>11508957.859999999</v>
      </c>
      <c r="J34" s="34">
        <f>E34-F34-G34-H34-I34</f>
        <v>144649938.13999999</v>
      </c>
      <c r="K34" s="33">
        <v>277746418.38</v>
      </c>
      <c r="L34" s="35">
        <f>J34/K34</f>
        <v>0.5207985722505214</v>
      </c>
    </row>
    <row r="35" spans="1:12" ht="16.8" customHeight="1">
      <c r="A35" s="16" t="s">
        <v>0</v>
      </c>
      <c r="B35" s="33">
        <v>109642711.7</v>
      </c>
      <c r="C35" s="33">
        <v>14804107.029999999</v>
      </c>
      <c r="D35" s="33">
        <v>58828349.950000003</v>
      </c>
      <c r="E35" s="33">
        <f>SUM(B35:D35)</f>
        <v>183275168.68000001</v>
      </c>
      <c r="F35" s="34">
        <v>1959907.01</v>
      </c>
      <c r="G35" s="34">
        <v>1446037.25</v>
      </c>
      <c r="H35" s="34">
        <v>159869.87</v>
      </c>
      <c r="I35" s="34">
        <v>16263586.35</v>
      </c>
      <c r="J35" s="34">
        <f>E35-F35-G35-H35-I35</f>
        <v>163445768.20000002</v>
      </c>
      <c r="K35" s="33">
        <v>314500033.47000003</v>
      </c>
      <c r="L35" s="35">
        <f>J35/K35</f>
        <v>0.51970032052664639</v>
      </c>
    </row>
    <row r="36" spans="1:12" ht="16.8" customHeight="1">
      <c r="A36" s="16" t="s">
        <v>57</v>
      </c>
      <c r="B36" s="33">
        <v>33395280.379999999</v>
      </c>
      <c r="C36" s="33">
        <v>3485754.9</v>
      </c>
      <c r="D36" s="33">
        <v>25603799.68</v>
      </c>
      <c r="E36" s="33">
        <f>SUM(B36:D36)</f>
        <v>62484834.960000001</v>
      </c>
      <c r="F36" s="34">
        <v>3387527.39</v>
      </c>
      <c r="G36" s="34">
        <v>304885.78999999998</v>
      </c>
      <c r="H36" s="34">
        <v>15355.5</v>
      </c>
      <c r="I36" s="34">
        <v>3312210.63</v>
      </c>
      <c r="J36" s="34">
        <f>E36-F36-G36-H36-I36</f>
        <v>55464855.649999999</v>
      </c>
      <c r="K36" s="33">
        <v>107784097.87</v>
      </c>
      <c r="L36" s="35">
        <f>J36/K36</f>
        <v>0.51459219630800257</v>
      </c>
    </row>
    <row r="37" spans="1:12" ht="16.8" customHeight="1">
      <c r="A37" s="16" t="s">
        <v>1</v>
      </c>
      <c r="B37" s="33">
        <v>55423474.469999999</v>
      </c>
      <c r="C37" s="33">
        <v>12354068.51</v>
      </c>
      <c r="D37" s="33">
        <v>18273312.050000001</v>
      </c>
      <c r="E37" s="33">
        <f>SUM(B37:D37)</f>
        <v>86050855.030000001</v>
      </c>
      <c r="F37" s="34">
        <v>491928.3</v>
      </c>
      <c r="G37" s="34">
        <v>0</v>
      </c>
      <c r="H37" s="34">
        <v>381948.71</v>
      </c>
      <c r="I37" s="34">
        <v>5428667.4800000004</v>
      </c>
      <c r="J37" s="34">
        <f>E37-F37-G37-H37-I37</f>
        <v>79748310.540000007</v>
      </c>
      <c r="K37" s="33">
        <v>158761742.58000001</v>
      </c>
      <c r="L37" s="35">
        <f>J37/K37</f>
        <v>0.50231440675838412</v>
      </c>
    </row>
    <row r="38" spans="1:12" ht="16.8" customHeight="1">
      <c r="A38" s="16" t="s">
        <v>17</v>
      </c>
      <c r="B38" s="33">
        <v>19285662.43</v>
      </c>
      <c r="C38" s="33">
        <v>3676528.59</v>
      </c>
      <c r="D38" s="33">
        <v>6858449.3200000003</v>
      </c>
      <c r="E38" s="33">
        <f>SUM(B38:D38)</f>
        <v>29820640.34</v>
      </c>
      <c r="F38" s="34">
        <v>1598950.5</v>
      </c>
      <c r="G38" s="34">
        <v>0</v>
      </c>
      <c r="H38" s="34">
        <v>0</v>
      </c>
      <c r="I38" s="34">
        <v>835418.43</v>
      </c>
      <c r="J38" s="34">
        <f>E38-F38-G38-H38-I38</f>
        <v>27386271.41</v>
      </c>
      <c r="K38" s="33">
        <v>55733116.569999993</v>
      </c>
      <c r="L38" s="35">
        <f>J38/K38</f>
        <v>0.49138237901344056</v>
      </c>
    </row>
    <row r="39" spans="1:12" ht="16.8" customHeight="1">
      <c r="A39" s="16" t="s">
        <v>15</v>
      </c>
      <c r="B39" s="33">
        <v>27356265.550000001</v>
      </c>
      <c r="C39" s="33">
        <v>2114344.7200000002</v>
      </c>
      <c r="D39" s="33">
        <v>24322715.129999999</v>
      </c>
      <c r="E39" s="33">
        <f>SUM(B39:D39)</f>
        <v>53793325.399999999</v>
      </c>
      <c r="F39" s="34">
        <v>920364.08</v>
      </c>
      <c r="G39" s="34">
        <v>0</v>
      </c>
      <c r="H39" s="34">
        <v>37031.919999999998</v>
      </c>
      <c r="I39" s="34">
        <v>12486986.199999999</v>
      </c>
      <c r="J39" s="34">
        <f>E39-F39-G39-H39-I39</f>
        <v>40348943.200000003</v>
      </c>
      <c r="K39" s="33">
        <v>82360382.489999995</v>
      </c>
      <c r="L39" s="35">
        <f>J39/K39</f>
        <v>0.48990718571394537</v>
      </c>
    </row>
    <row r="40" spans="1:12" ht="16.8" customHeight="1">
      <c r="A40" s="16" t="s">
        <v>61</v>
      </c>
      <c r="B40" s="33">
        <v>62846631.340000004</v>
      </c>
      <c r="C40" s="33">
        <v>9637659.0500000007</v>
      </c>
      <c r="D40" s="33">
        <v>11836004.050000001</v>
      </c>
      <c r="E40" s="33">
        <f>SUM(B40:D40)</f>
        <v>84320294.439999998</v>
      </c>
      <c r="F40" s="34">
        <v>533559.79</v>
      </c>
      <c r="G40" s="34">
        <v>0</v>
      </c>
      <c r="H40" s="34">
        <v>29447.07</v>
      </c>
      <c r="I40" s="34">
        <v>6726941.5199999996</v>
      </c>
      <c r="J40" s="34">
        <f>E40-F40-G40-H40-I40</f>
        <v>77030346.060000002</v>
      </c>
      <c r="K40" s="33">
        <v>161157546.59</v>
      </c>
      <c r="L40" s="35">
        <f>J40/K40</f>
        <v>0.47798162537167727</v>
      </c>
    </row>
    <row r="41" spans="1:12" ht="16.8" customHeight="1">
      <c r="A41" s="16" t="s">
        <v>30</v>
      </c>
      <c r="B41" s="33">
        <v>2169036120.71</v>
      </c>
      <c r="C41" s="33">
        <v>188118049.21000001</v>
      </c>
      <c r="D41" s="33">
        <v>679814215.53999996</v>
      </c>
      <c r="E41" s="33">
        <f>SUM(B41:D41)</f>
        <v>3036968385.46</v>
      </c>
      <c r="F41" s="34">
        <v>36518937.469999999</v>
      </c>
      <c r="G41" s="34">
        <v>11595368.970000001</v>
      </c>
      <c r="H41" s="34">
        <v>51830413.780000001</v>
      </c>
      <c r="I41" s="34">
        <v>298465017.95999998</v>
      </c>
      <c r="J41" s="34">
        <f>E41-F41-G41-H41-I41</f>
        <v>2638558647.2800002</v>
      </c>
      <c r="K41" s="33">
        <v>5522198779.7399998</v>
      </c>
      <c r="L41" s="35">
        <f>J41/K41</f>
        <v>0.47780942927306769</v>
      </c>
    </row>
    <row r="42" spans="1:12" ht="16.8" customHeight="1">
      <c r="A42" s="16" t="s">
        <v>2</v>
      </c>
      <c r="B42" s="33">
        <v>74957829.019999996</v>
      </c>
      <c r="C42" s="33">
        <v>9202581.8200000003</v>
      </c>
      <c r="D42" s="33">
        <v>35794388.560000002</v>
      </c>
      <c r="E42" s="33">
        <f>SUM(B42:D42)</f>
        <v>119954799.40000001</v>
      </c>
      <c r="F42" s="34">
        <v>888639.09</v>
      </c>
      <c r="G42" s="34">
        <v>9770</v>
      </c>
      <c r="H42" s="34">
        <v>323224.84999999998</v>
      </c>
      <c r="I42" s="34">
        <v>10938175.859999999</v>
      </c>
      <c r="J42" s="34">
        <f>E42-F42-G42-H42-I42</f>
        <v>107794989.60000001</v>
      </c>
      <c r="K42" s="33">
        <v>228327124.96000007</v>
      </c>
      <c r="L42" s="35">
        <f>J42/K42</f>
        <v>0.47210768155068866</v>
      </c>
    </row>
    <row r="43" spans="1:12" ht="16.8" customHeight="1">
      <c r="A43" s="16" t="s">
        <v>32</v>
      </c>
      <c r="B43" s="33">
        <v>53630108.770000003</v>
      </c>
      <c r="C43" s="33">
        <v>6027888.8899999997</v>
      </c>
      <c r="D43" s="33">
        <v>34068803.310000002</v>
      </c>
      <c r="E43" s="33">
        <f>SUM(B43:D43)</f>
        <v>93726800.969999999</v>
      </c>
      <c r="F43" s="34">
        <v>798030.28</v>
      </c>
      <c r="G43" s="34">
        <v>749831.88</v>
      </c>
      <c r="H43" s="34">
        <v>5709035.5899999999</v>
      </c>
      <c r="I43" s="34">
        <v>5282101.01</v>
      </c>
      <c r="J43" s="34">
        <f>E43-F43-G43-H43-I43</f>
        <v>81187802.209999993</v>
      </c>
      <c r="K43" s="33">
        <v>174059016.86000001</v>
      </c>
      <c r="L43" s="35">
        <f>J43/K43</f>
        <v>0.46643835909576209</v>
      </c>
    </row>
    <row r="44" spans="1:12" ht="16.8" customHeight="1">
      <c r="A44" s="16" t="s">
        <v>58</v>
      </c>
      <c r="B44" s="33">
        <v>60719142.920000002</v>
      </c>
      <c r="C44" s="33">
        <v>40385162.490000002</v>
      </c>
      <c r="D44" s="33">
        <v>23816002.609999999</v>
      </c>
      <c r="E44" s="33">
        <f>SUM(B44:D44)</f>
        <v>124920308.02</v>
      </c>
      <c r="F44" s="34">
        <v>493857.97</v>
      </c>
      <c r="G44" s="34">
        <v>4185</v>
      </c>
      <c r="H44" s="34">
        <v>133951.71</v>
      </c>
      <c r="I44" s="34">
        <v>10052369.869999999</v>
      </c>
      <c r="J44" s="34">
        <f>E44-F44-G44-H44-I44</f>
        <v>114235943.47</v>
      </c>
      <c r="K44" s="33">
        <v>248205229.25000003</v>
      </c>
      <c r="L44" s="35">
        <f>J44/K44</f>
        <v>0.46024793198429353</v>
      </c>
    </row>
    <row r="45" spans="1:12" ht="16.8" customHeight="1">
      <c r="A45" s="16" t="s">
        <v>18</v>
      </c>
      <c r="B45" s="33">
        <v>62347718.210000001</v>
      </c>
      <c r="C45" s="33">
        <v>8863081.9900000002</v>
      </c>
      <c r="D45" s="33">
        <v>28879733.079999998</v>
      </c>
      <c r="E45" s="33">
        <f>SUM(B45:D45)</f>
        <v>100090533.28</v>
      </c>
      <c r="F45" s="34">
        <v>1542992.45</v>
      </c>
      <c r="G45" s="34">
        <v>1482060.44</v>
      </c>
      <c r="H45" s="34">
        <v>559563.6</v>
      </c>
      <c r="I45" s="34">
        <v>4774107.51</v>
      </c>
      <c r="J45" s="34">
        <f>E45-F45-G45-H45-I45</f>
        <v>91731809.280000001</v>
      </c>
      <c r="K45" s="33">
        <v>199317272.16999999</v>
      </c>
      <c r="L45" s="35">
        <f>J45/K45</f>
        <v>0.46023010590753466</v>
      </c>
    </row>
    <row r="46" spans="1:12" ht="16.8" customHeight="1">
      <c r="A46" s="16" t="s">
        <v>16</v>
      </c>
      <c r="B46" s="33">
        <v>111333332.72</v>
      </c>
      <c r="C46" s="33">
        <v>15214337.630000001</v>
      </c>
      <c r="D46" s="33">
        <v>44958391.280000001</v>
      </c>
      <c r="E46" s="33">
        <f>SUM(B46:D46)</f>
        <v>171506061.63</v>
      </c>
      <c r="F46" s="34">
        <v>9102716.6400000006</v>
      </c>
      <c r="G46" s="34">
        <v>1036140.33</v>
      </c>
      <c r="H46" s="34">
        <v>546042.93000000005</v>
      </c>
      <c r="I46" s="34">
        <v>11232217.48</v>
      </c>
      <c r="J46" s="34">
        <f>E46-F46-G46-H46-I46</f>
        <v>149588944.25</v>
      </c>
      <c r="K46" s="33">
        <v>331751847.35000002</v>
      </c>
      <c r="L46" s="35">
        <f>J46/K46</f>
        <v>0.45090613796095258</v>
      </c>
    </row>
    <row r="47" spans="1:12" ht="16.8" customHeight="1">
      <c r="A47" s="16" t="s">
        <v>54</v>
      </c>
      <c r="B47" s="33">
        <v>25655427.039999999</v>
      </c>
      <c r="C47" s="33">
        <v>1908737.76</v>
      </c>
      <c r="D47" s="33">
        <v>8508925.9900000002</v>
      </c>
      <c r="E47" s="33">
        <f>SUM(B47:D47)</f>
        <v>36073090.789999999</v>
      </c>
      <c r="F47" s="34">
        <v>787903.5</v>
      </c>
      <c r="G47" s="34">
        <v>0</v>
      </c>
      <c r="H47" s="34">
        <v>43266.9</v>
      </c>
      <c r="I47" s="34">
        <v>1518675.23</v>
      </c>
      <c r="J47" s="34">
        <f>E47-F47-G47-H47-I47</f>
        <v>33723245.160000004</v>
      </c>
      <c r="K47" s="33">
        <v>75314491.109999999</v>
      </c>
      <c r="L47" s="35">
        <f>J47/K47</f>
        <v>0.44776569107724273</v>
      </c>
    </row>
    <row r="48" spans="1:12" ht="16.8" customHeight="1">
      <c r="A48" s="16" t="s">
        <v>7</v>
      </c>
      <c r="B48" s="33">
        <v>254996279.96000001</v>
      </c>
      <c r="C48" s="33">
        <v>30745856.57</v>
      </c>
      <c r="D48" s="33">
        <v>138579409.83000001</v>
      </c>
      <c r="E48" s="33">
        <f>SUM(B48:D48)</f>
        <v>424321546.36000001</v>
      </c>
      <c r="F48" s="34">
        <v>10024631.369999999</v>
      </c>
      <c r="G48" s="34">
        <v>4370190.41</v>
      </c>
      <c r="H48" s="34">
        <v>3091828.76</v>
      </c>
      <c r="I48" s="34">
        <v>22975925.440000001</v>
      </c>
      <c r="J48" s="34">
        <f>E48-F48-G48-H48-I48</f>
        <v>383858970.38</v>
      </c>
      <c r="K48" s="33">
        <v>869300135.33000004</v>
      </c>
      <c r="L48" s="35">
        <f>J48/K48</f>
        <v>0.44157242680547965</v>
      </c>
    </row>
    <row r="49" spans="1:12" ht="16.8" customHeight="1">
      <c r="A49" s="16" t="s">
        <v>4</v>
      </c>
      <c r="B49" s="33">
        <v>111027938.87</v>
      </c>
      <c r="C49" s="33">
        <v>12250854.210000001</v>
      </c>
      <c r="D49" s="33">
        <v>30793677.109999999</v>
      </c>
      <c r="E49" s="33">
        <f>SUM(B49:D49)</f>
        <v>154072470.19</v>
      </c>
      <c r="F49" s="34">
        <v>2207073.96</v>
      </c>
      <c r="G49" s="34">
        <v>974.19</v>
      </c>
      <c r="H49" s="34">
        <v>931094.55</v>
      </c>
      <c r="I49" s="34">
        <v>6485452.7599999998</v>
      </c>
      <c r="J49" s="34">
        <f>E49-F49-G49-H49-I49</f>
        <v>144447874.72999999</v>
      </c>
      <c r="K49" s="33">
        <v>334303401.12000006</v>
      </c>
      <c r="L49" s="35">
        <f>J49/K49</f>
        <v>0.43208616557912199</v>
      </c>
    </row>
    <row r="50" spans="1:12" ht="16.8" customHeight="1">
      <c r="A50" s="16" t="s">
        <v>64</v>
      </c>
      <c r="B50" s="33">
        <v>343029222.69</v>
      </c>
      <c r="C50" s="33">
        <v>32823919.510000002</v>
      </c>
      <c r="D50" s="33">
        <v>130251745.33</v>
      </c>
      <c r="E50" s="33">
        <f>SUM(B50:D50)</f>
        <v>506104887.52999997</v>
      </c>
      <c r="F50" s="34">
        <v>3674786.42</v>
      </c>
      <c r="G50" s="34">
        <v>5896760.9199999999</v>
      </c>
      <c r="H50" s="34">
        <v>1566077.03</v>
      </c>
      <c r="I50" s="34">
        <v>48866559.270000003</v>
      </c>
      <c r="J50" s="34">
        <f>E50-F50-G50-H50-I50</f>
        <v>446100703.88999999</v>
      </c>
      <c r="K50" s="33">
        <v>1056468945.5</v>
      </c>
      <c r="L50" s="35">
        <f>J50/K50</f>
        <v>0.42225633397948276</v>
      </c>
    </row>
    <row r="51" spans="1:12" ht="16.8" customHeight="1">
      <c r="A51" s="16" t="s">
        <v>25</v>
      </c>
      <c r="B51" s="33">
        <v>1078752143.3399999</v>
      </c>
      <c r="C51" s="33">
        <v>106526956.76000001</v>
      </c>
      <c r="D51" s="33">
        <v>415998937.19999999</v>
      </c>
      <c r="E51" s="33">
        <f>SUM(B51:D51)</f>
        <v>1601278037.3</v>
      </c>
      <c r="F51" s="34">
        <v>59987561.509999998</v>
      </c>
      <c r="G51" s="34">
        <v>13899716.630000001</v>
      </c>
      <c r="H51" s="34">
        <v>2881447.96</v>
      </c>
      <c r="I51" s="34">
        <v>141717264.72999999</v>
      </c>
      <c r="J51" s="34">
        <f>E51-F51-G51-H51-I51</f>
        <v>1382792046.4699998</v>
      </c>
      <c r="K51" s="33">
        <v>3301131590.71</v>
      </c>
      <c r="L51" s="35">
        <f>J51/K51</f>
        <v>0.41888425482989972</v>
      </c>
    </row>
    <row r="52" spans="1:12" ht="16.8" customHeight="1">
      <c r="A52" s="16" t="s">
        <v>6</v>
      </c>
      <c r="B52" s="33">
        <v>285210171.93000001</v>
      </c>
      <c r="C52" s="33">
        <v>29564832.670000002</v>
      </c>
      <c r="D52" s="33">
        <v>141702588.28999999</v>
      </c>
      <c r="E52" s="33">
        <f>SUM(B52:D52)</f>
        <v>456477592.88999999</v>
      </c>
      <c r="F52" s="34">
        <v>29993568.18</v>
      </c>
      <c r="G52" s="34">
        <v>0</v>
      </c>
      <c r="H52" s="34">
        <v>515834.88</v>
      </c>
      <c r="I52" s="34">
        <v>33114015.149999999</v>
      </c>
      <c r="J52" s="34">
        <f>E52-F52-G52-H52-I52</f>
        <v>392854174.68000001</v>
      </c>
      <c r="K52" s="33">
        <v>959347917.97000003</v>
      </c>
      <c r="L52" s="35">
        <f>J52/K52</f>
        <v>0.40950125321717229</v>
      </c>
    </row>
    <row r="53" spans="1:12" ht="16.8" customHeight="1">
      <c r="A53" s="16" t="s">
        <v>3</v>
      </c>
      <c r="B53" s="33">
        <v>43742134.32</v>
      </c>
      <c r="C53" s="33">
        <v>4729925.58</v>
      </c>
      <c r="D53" s="33">
        <v>18034459.059999999</v>
      </c>
      <c r="E53" s="33">
        <f>SUM(B53:D53)</f>
        <v>66506518.959999993</v>
      </c>
      <c r="F53" s="34">
        <v>682604.82</v>
      </c>
      <c r="G53" s="34">
        <v>0</v>
      </c>
      <c r="H53" s="34">
        <v>220177.25</v>
      </c>
      <c r="I53" s="34">
        <v>4772055.29</v>
      </c>
      <c r="J53" s="34">
        <f>E53-F53-G53-H53-I53</f>
        <v>60831681.599999994</v>
      </c>
      <c r="K53" s="33">
        <v>151205017.20999998</v>
      </c>
      <c r="L53" s="35">
        <f>J53/K53</f>
        <v>0.40231258672795467</v>
      </c>
    </row>
    <row r="54" spans="1:12" ht="16.8" customHeight="1">
      <c r="A54" s="16" t="s">
        <v>36</v>
      </c>
      <c r="B54" s="33">
        <v>54523622.590000004</v>
      </c>
      <c r="C54" s="33">
        <v>4717456.03</v>
      </c>
      <c r="D54" s="33">
        <v>20391936.27</v>
      </c>
      <c r="E54" s="33">
        <f>SUM(B54:D54)</f>
        <v>79633014.890000001</v>
      </c>
      <c r="F54" s="34">
        <v>1067057.4099999999</v>
      </c>
      <c r="G54" s="34">
        <v>838484.43</v>
      </c>
      <c r="H54" s="34">
        <v>236009.03</v>
      </c>
      <c r="I54" s="34">
        <v>3275205.58</v>
      </c>
      <c r="J54" s="34">
        <f>E54-F54-G54-H54-I54</f>
        <v>74216258.439999998</v>
      </c>
      <c r="K54" s="33">
        <v>189248305.43000001</v>
      </c>
      <c r="L54" s="35">
        <f>J54/K54</f>
        <v>0.39216339756052099</v>
      </c>
    </row>
    <row r="55" spans="1:12" ht="16.8" customHeight="1">
      <c r="A55" s="16" t="s">
        <v>14</v>
      </c>
      <c r="B55" s="33">
        <v>22720966.48</v>
      </c>
      <c r="C55" s="33">
        <v>2711675.44</v>
      </c>
      <c r="D55" s="33">
        <v>21708224.649999999</v>
      </c>
      <c r="E55" s="33">
        <f>SUM(B55:D55)</f>
        <v>47140866.57</v>
      </c>
      <c r="F55" s="34">
        <v>815210.43</v>
      </c>
      <c r="G55" s="34">
        <v>11515.14</v>
      </c>
      <c r="H55" s="34">
        <v>192159.95</v>
      </c>
      <c r="I55" s="34">
        <v>2558064.94</v>
      </c>
      <c r="J55" s="34">
        <f>E55-F55-G55-H55-I55</f>
        <v>43563916.109999999</v>
      </c>
      <c r="K55" s="33">
        <v>111768067.10999998</v>
      </c>
      <c r="L55" s="35">
        <f>J55/K55</f>
        <v>0.38977068528102243</v>
      </c>
    </row>
    <row r="56" spans="1:12" ht="16.8" customHeight="1">
      <c r="A56" s="16" t="s">
        <v>5</v>
      </c>
      <c r="B56" s="33">
        <v>228656802.53</v>
      </c>
      <c r="C56" s="33">
        <v>25272729.239999998</v>
      </c>
      <c r="D56" s="33">
        <v>69938161.540000007</v>
      </c>
      <c r="E56" s="33">
        <f>SUM(B56:D56)</f>
        <v>323867693.31</v>
      </c>
      <c r="F56" s="34">
        <v>5386228.6200000001</v>
      </c>
      <c r="G56" s="34">
        <v>1124214.21</v>
      </c>
      <c r="H56" s="34">
        <v>1432540.36</v>
      </c>
      <c r="I56" s="34">
        <v>31956299.5</v>
      </c>
      <c r="J56" s="34">
        <f>E56-F56-G56-H56-I56</f>
        <v>283968410.62</v>
      </c>
      <c r="K56" s="33">
        <v>750047852.55000007</v>
      </c>
      <c r="L56" s="35">
        <f>J56/K56</f>
        <v>0.37860039150111419</v>
      </c>
    </row>
    <row r="57" spans="1:12" ht="16.8" customHeight="1">
      <c r="A57" s="16" t="s">
        <v>31</v>
      </c>
      <c r="B57" s="33">
        <v>60943309.369999997</v>
      </c>
      <c r="C57" s="33">
        <v>10111084.01</v>
      </c>
      <c r="D57" s="33">
        <v>47899616.310000002</v>
      </c>
      <c r="E57" s="33">
        <f>SUM(B57:D57)</f>
        <v>118954009.69</v>
      </c>
      <c r="F57" s="34">
        <v>1794511.75</v>
      </c>
      <c r="G57" s="34">
        <v>82824.19</v>
      </c>
      <c r="H57" s="34">
        <v>529217.47</v>
      </c>
      <c r="I57" s="34">
        <v>19390402.129999999</v>
      </c>
      <c r="J57" s="34">
        <f>E57-F57-G57-H57-I57</f>
        <v>97157054.150000006</v>
      </c>
      <c r="K57" s="33">
        <v>270417912.5</v>
      </c>
      <c r="L57" s="35">
        <f>J57/K57</f>
        <v>0.35928483158452013</v>
      </c>
    </row>
    <row r="58" spans="1:12" ht="16.8" customHeight="1">
      <c r="A58" s="16" t="s">
        <v>63</v>
      </c>
      <c r="B58" s="33">
        <v>75647538.040000007</v>
      </c>
      <c r="C58" s="33">
        <v>5687542.96</v>
      </c>
      <c r="D58" s="33">
        <v>72501913.859999999</v>
      </c>
      <c r="E58" s="33">
        <f>SUM(B58:D58)</f>
        <v>153836994.86000001</v>
      </c>
      <c r="F58" s="34">
        <v>9829095.3100000005</v>
      </c>
      <c r="G58" s="34">
        <v>0</v>
      </c>
      <c r="H58" s="34">
        <v>765579.48</v>
      </c>
      <c r="I58" s="34">
        <v>5592828.96</v>
      </c>
      <c r="J58" s="34">
        <f>E58-F58-G58-H58-I58</f>
        <v>137649491.11000001</v>
      </c>
      <c r="K58" s="33">
        <v>398805478.17000002</v>
      </c>
      <c r="L58" s="35">
        <f>J58/K58</f>
        <v>0.34515446413031403</v>
      </c>
    </row>
    <row r="59" spans="1:12">
      <c r="A59" s="44" t="s">
        <v>66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45">
        <f>AVERAGE(L12:L58)</f>
        <v>0.50992850186749428</v>
      </c>
    </row>
    <row r="60" spans="1:1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>
      <c r="A61" s="43" t="s">
        <v>65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</sheetData>
  <sortState ref="A12:L58">
    <sortCondition descending="1" ref="L12:L58"/>
  </sortState>
  <mergeCells count="4">
    <mergeCell ref="A3:L3"/>
    <mergeCell ref="A4:L4"/>
    <mergeCell ref="A7:N7"/>
    <mergeCell ref="A9:N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AUTONOMIA FISCAL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2023-09-14T07:56:49Z</dcterms:modified>
</cp:coreProperties>
</file>