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816" yWindow="216" windowWidth="13800" windowHeight="8016"/>
  </bookViews>
  <sheets>
    <sheet name="Orden ALFABETICO" sheetId="5" r:id="rId1"/>
    <sheet name="Orden AHORRO BRUTO" sheetId="9" r:id="rId2"/>
  </sheets>
  <calcPr calcId="145621"/>
</workbook>
</file>

<file path=xl/calcChain.xml><?xml version="1.0" encoding="utf-8"?>
<calcChain xmlns="http://schemas.openxmlformats.org/spreadsheetml/2006/main">
  <c r="L40" i="9" l="1"/>
  <c r="G40" i="9"/>
  <c r="M40" i="9" s="1"/>
  <c r="L11" i="9"/>
  <c r="G11" i="9"/>
  <c r="M11" i="9" s="1"/>
  <c r="L23" i="9"/>
  <c r="G23" i="9"/>
  <c r="M23" i="9" s="1"/>
  <c r="L15" i="9"/>
  <c r="G15" i="9"/>
  <c r="M15" i="9" s="1"/>
  <c r="L50" i="9"/>
  <c r="G50" i="9"/>
  <c r="M50" i="9" s="1"/>
  <c r="L26" i="9"/>
  <c r="G26" i="9"/>
  <c r="M26" i="9" s="1"/>
  <c r="L35" i="9"/>
  <c r="G35" i="9"/>
  <c r="M35" i="9" s="1"/>
  <c r="L17" i="9"/>
  <c r="G17" i="9"/>
  <c r="M17" i="9" s="1"/>
  <c r="L27" i="9"/>
  <c r="G27" i="9"/>
  <c r="M27" i="9" s="1"/>
  <c r="L37" i="9"/>
  <c r="G37" i="9"/>
  <c r="M37" i="9" s="1"/>
  <c r="L34" i="9"/>
  <c r="G34" i="9"/>
  <c r="M34" i="9" s="1"/>
  <c r="L47" i="9"/>
  <c r="G47" i="9"/>
  <c r="M47" i="9" s="1"/>
  <c r="L33" i="9"/>
  <c r="G33" i="9"/>
  <c r="M33" i="9" s="1"/>
  <c r="L21" i="9"/>
  <c r="G21" i="9"/>
  <c r="M21" i="9" s="1"/>
  <c r="L42" i="9"/>
  <c r="G42" i="9"/>
  <c r="M42" i="9" s="1"/>
  <c r="L28" i="9"/>
  <c r="G28" i="9"/>
  <c r="M28" i="9" s="1"/>
  <c r="L56" i="9"/>
  <c r="G56" i="9"/>
  <c r="M56" i="9" s="1"/>
  <c r="L49" i="9"/>
  <c r="G49" i="9"/>
  <c r="M49" i="9" s="1"/>
  <c r="L39" i="9"/>
  <c r="G39" i="9"/>
  <c r="M39" i="9" s="1"/>
  <c r="L52" i="9"/>
  <c r="G52" i="9"/>
  <c r="M52" i="9" s="1"/>
  <c r="L29" i="9"/>
  <c r="G29" i="9"/>
  <c r="M29" i="9" s="1"/>
  <c r="L38" i="9"/>
  <c r="G38" i="9"/>
  <c r="M38" i="9" s="1"/>
  <c r="L54" i="9"/>
  <c r="G54" i="9"/>
  <c r="M54" i="9" s="1"/>
  <c r="L53" i="9"/>
  <c r="G53" i="9"/>
  <c r="M53" i="9" s="1"/>
  <c r="L36" i="9"/>
  <c r="G36" i="9"/>
  <c r="M36" i="9" s="1"/>
  <c r="L14" i="9"/>
  <c r="G14" i="9"/>
  <c r="M14" i="9" s="1"/>
  <c r="L57" i="9"/>
  <c r="G57" i="9"/>
  <c r="M57" i="9" s="1"/>
  <c r="L41" i="9"/>
  <c r="G41" i="9"/>
  <c r="M41" i="9" s="1"/>
  <c r="L19" i="9"/>
  <c r="G19" i="9"/>
  <c r="M19" i="9" s="1"/>
  <c r="L55" i="9"/>
  <c r="G55" i="9"/>
  <c r="M55" i="9" s="1"/>
  <c r="L44" i="9"/>
  <c r="G44" i="9"/>
  <c r="M44" i="9" s="1"/>
  <c r="L32" i="9"/>
  <c r="G32" i="9"/>
  <c r="M32" i="9" s="1"/>
  <c r="L43" i="9"/>
  <c r="G43" i="9"/>
  <c r="M43" i="9" s="1"/>
  <c r="L20" i="9"/>
  <c r="G20" i="9"/>
  <c r="M20" i="9" s="1"/>
  <c r="L45" i="9"/>
  <c r="G45" i="9"/>
  <c r="M45" i="9" s="1"/>
  <c r="L30" i="9"/>
  <c r="G30" i="9"/>
  <c r="M30" i="9" s="1"/>
  <c r="L31" i="9"/>
  <c r="G31" i="9"/>
  <c r="M31" i="9" s="1"/>
  <c r="L48" i="9"/>
  <c r="G48" i="9"/>
  <c r="M48" i="9" s="1"/>
  <c r="L13" i="9"/>
  <c r="G13" i="9"/>
  <c r="M13" i="9" s="1"/>
  <c r="L51" i="9"/>
  <c r="G51" i="9"/>
  <c r="M51" i="9" s="1"/>
  <c r="L16" i="9"/>
  <c r="G16" i="9"/>
  <c r="M16" i="9" s="1"/>
  <c r="L25" i="9"/>
  <c r="G25" i="9"/>
  <c r="M25" i="9" s="1"/>
  <c r="L12" i="9"/>
  <c r="G12" i="9"/>
  <c r="M12" i="9" s="1"/>
  <c r="L18" i="9"/>
  <c r="G18" i="9"/>
  <c r="M18" i="9" s="1"/>
  <c r="L22" i="9"/>
  <c r="G22" i="9"/>
  <c r="M22" i="9" s="1"/>
  <c r="L24" i="9"/>
  <c r="G24" i="9"/>
  <c r="M24" i="9" s="1"/>
  <c r="L46" i="9"/>
  <c r="G46" i="9"/>
  <c r="M46" i="9" s="1"/>
  <c r="M58" i="9" s="1"/>
  <c r="M58" i="5"/>
  <c r="M57" i="5"/>
  <c r="L57" i="5"/>
  <c r="G57" i="5"/>
  <c r="L51" i="5" l="1"/>
  <c r="L52" i="5"/>
  <c r="L53" i="5"/>
  <c r="L54" i="5"/>
  <c r="L55" i="5"/>
  <c r="L56" i="5"/>
  <c r="G51" i="5"/>
  <c r="M51" i="5" s="1"/>
  <c r="G52" i="5"/>
  <c r="M52" i="5" s="1"/>
  <c r="G53" i="5"/>
  <c r="M53" i="5" s="1"/>
  <c r="G54" i="5"/>
  <c r="M54" i="5" s="1"/>
  <c r="G55" i="5"/>
  <c r="M55" i="5" s="1"/>
  <c r="G56" i="5"/>
  <c r="M56" i="5" s="1"/>
  <c r="L11" i="5" l="1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G11" i="5" l="1"/>
  <c r="M11" i="5" s="1"/>
  <c r="G12" i="5"/>
  <c r="M12" i="5" s="1"/>
  <c r="G13" i="5"/>
  <c r="M13" i="5" s="1"/>
  <c r="G14" i="5"/>
  <c r="M14" i="5" s="1"/>
  <c r="G15" i="5"/>
  <c r="M15" i="5" s="1"/>
  <c r="G16" i="5"/>
  <c r="M16" i="5" s="1"/>
  <c r="G17" i="5"/>
  <c r="M17" i="5" s="1"/>
  <c r="G18" i="5"/>
  <c r="M18" i="5" s="1"/>
  <c r="G19" i="5"/>
  <c r="M19" i="5" s="1"/>
  <c r="G20" i="5"/>
  <c r="M20" i="5" s="1"/>
  <c r="G21" i="5"/>
  <c r="M21" i="5" s="1"/>
  <c r="G22" i="5"/>
  <c r="M22" i="5" s="1"/>
  <c r="G23" i="5"/>
  <c r="M23" i="5" s="1"/>
  <c r="G24" i="5"/>
  <c r="M24" i="5" s="1"/>
  <c r="G25" i="5"/>
  <c r="M25" i="5" s="1"/>
  <c r="G26" i="5"/>
  <c r="M26" i="5" s="1"/>
  <c r="G27" i="5"/>
  <c r="M27" i="5" s="1"/>
  <c r="G28" i="5"/>
  <c r="M28" i="5" s="1"/>
  <c r="G29" i="5"/>
  <c r="M29" i="5" s="1"/>
  <c r="G30" i="5"/>
  <c r="M30" i="5" s="1"/>
  <c r="G31" i="5"/>
  <c r="M31" i="5" s="1"/>
  <c r="G32" i="5"/>
  <c r="M32" i="5" s="1"/>
  <c r="G33" i="5"/>
  <c r="M33" i="5" s="1"/>
  <c r="G34" i="5"/>
  <c r="M34" i="5" s="1"/>
  <c r="G35" i="5"/>
  <c r="M35" i="5" s="1"/>
  <c r="G36" i="5"/>
  <c r="M36" i="5" s="1"/>
  <c r="G37" i="5"/>
  <c r="M37" i="5" s="1"/>
  <c r="G38" i="5"/>
  <c r="M38" i="5" s="1"/>
  <c r="G39" i="5"/>
  <c r="M39" i="5" s="1"/>
  <c r="G40" i="5"/>
  <c r="M40" i="5" s="1"/>
  <c r="G41" i="5"/>
  <c r="M41" i="5" s="1"/>
  <c r="G42" i="5"/>
  <c r="M42" i="5" s="1"/>
  <c r="G43" i="5"/>
  <c r="M43" i="5" s="1"/>
  <c r="G44" i="5"/>
  <c r="M44" i="5" s="1"/>
  <c r="G45" i="5"/>
  <c r="M45" i="5" s="1"/>
  <c r="G46" i="5"/>
  <c r="M46" i="5" s="1"/>
  <c r="G47" i="5"/>
  <c r="M47" i="5" s="1"/>
  <c r="G48" i="5"/>
  <c r="M48" i="5" s="1"/>
  <c r="G49" i="5"/>
  <c r="M49" i="5" s="1"/>
  <c r="G50" i="5"/>
  <c r="M50" i="5" s="1"/>
</calcChain>
</file>

<file path=xl/sharedStrings.xml><?xml version="1.0" encoding="utf-8"?>
<sst xmlns="http://schemas.openxmlformats.org/spreadsheetml/2006/main" count="134" uniqueCount="68">
  <si>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</si>
  <si>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</si>
  <si>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</si>
  <si>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</si>
  <si>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</si>
  <si>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</si>
  <si>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</si>
  <si>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</si>
  <si>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</si>
  <si>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</si>
  <si>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</si>
  <si>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</si>
  <si>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</si>
  <si>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</si>
  <si>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</si>
  <si>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</si>
  <si>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</si>
  <si>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</si>
  <si>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</si>
  <si>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</si>
  <si>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</si>
  <si>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</si>
  <si>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</si>
  <si>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</si>
  <si>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</si>
  <si>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</si>
  <si>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</si>
  <si>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</si>
  <si>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</si>
  <si>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</si>
  <si>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</si>
  <si>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</si>
  <si>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</si>
  <si>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</si>
  <si>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</si>
  <si>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</si>
  <si>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</si>
  <si>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</si>
  <si>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</si>
  <si>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Gastos financieros (capitulo 3)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</si>
  <si>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</si>
  <si>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</si>
  <si>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</si>
  <si>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</si>
  <si>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</si>
  <si>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pesonal (capitulo 1)</t>
  </si>
  <si>
    <t>Gastos corrientes en bienes y servicios  (capitulo 2)</t>
  </si>
  <si>
    <t>Transfencias corrientes (capitulo 4)</t>
  </si>
  <si>
    <t>Ahorro bruto</t>
  </si>
  <si>
    <t>Gastos (Capitulos 1 al 4)</t>
  </si>
  <si>
    <t>Ingresos (Capitulos 1 al 5)</t>
  </si>
  <si>
    <t>Ahorro bruto: INGRESOS (cap 1 a 5)- GASTOS (cap 1 a 4) / INGRESOS (cap 1 a 5). Pone de manifiesto la capacidad de ahorro de la entidad en relación a los ingresos corrientes.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</si>
  <si>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</si>
  <si>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</si>
  <si>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</si>
  <si>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</si>
  <si>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</si>
  <si>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</si>
  <si>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</si>
  <si>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Ahorro bruto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</si>
  <si>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30-06-23). Las denominaciones y criterios de calculo de los indicadores están basados en el Documento "Indicadores de la cuenta general de las entidades locales"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</si>
  <si>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</si>
  <si>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</si>
  <si>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</si>
  <si>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</si>
  <si>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MEDIA CAPITALES</t>
  </si>
  <si>
    <t>No están disponibles los datos de Las Palmas, Bilbao y Vitoria</t>
  </si>
  <si>
    <r>
      <t xml:space="preserve">Fuente: Elaboración propia del </t>
    </r>
    <r>
      <rPr>
        <b/>
        <i/>
        <sz val="8"/>
        <rFont val="Gill Sans MT"/>
        <family val="2"/>
      </rPr>
      <t>Observatorio Tributario Andaluz</t>
    </r>
    <r>
      <rPr>
        <i/>
        <sz val="8"/>
        <rFont val="Gill Sans MT"/>
        <family val="2"/>
      </rPr>
      <t xml:space="preserve"> con datos de Ministerio de Hacienda (datos a 30-06-23).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</si>
</sst>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b/>
      <sz val="10"/>
      <color indexed="8"/>
      <name val="Gill Sans MT"/>
      <family val="2"/>
    </font>
    <font>
      <b/>
      <sz val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  <font>
      <i/>
      <sz val="9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left" vertical="center" wrapText="1"/>
    </xf>
    <xf numFmtId="4" fontId="12" fillId="0" borderId="2" xfId="5" applyNumberFormat="1" applyFont="1" applyFill="1" applyBorder="1" applyAlignment="1">
      <alignment horizontal="center" vertical="center" wrapText="1"/>
    </xf>
    <xf numFmtId="4" fontId="12" fillId="2" borderId="2" xfId="5" applyNumberFormat="1" applyFont="1" applyFill="1" applyBorder="1" applyAlignment="1">
      <alignment horizontal="center" vertical="center" wrapText="1"/>
    </xf>
    <xf numFmtId="10" fontId="10" fillId="4" borderId="2" xfId="6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1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5" applyFont="1" applyFill="1" applyBorder="1" applyAlignment="1">
      <alignment horizontal="left"/>
    </xf>
    <xf numFmtId="0" fontId="15" fillId="0" borderId="1" xfId="5" applyFont="1" applyFill="1" applyBorder="1" applyAlignment="1">
      <alignment horizontal="left"/>
    </xf>
    <xf numFmtId="10" fontId="18" fillId="0" borderId="1" xfId="0" applyNumberFormat="1" applyFont="1" applyBorder="1" applyAlignment="1">
      <alignment horizontal="center" vertical="center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9966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workbookViewId="0">
      <selection activeCell="M11" sqref="M11"/>
    </sheetView>
  </sheetViews>
  <sheetFormatPr baseColWidth="10" defaultRowHeight="18"/>
  <cols>
    <col min="1" max="1" width="37" style="21" customWidth="1"/>
    <col min="2" max="2" width="14.109375" style="21" hidden="1" customWidth="1"/>
    <col min="3" max="3" width="14" style="21" hidden="1" customWidth="1"/>
    <col min="4" max="4" width="13.33203125" style="21" hidden="1" customWidth="1"/>
    <col min="5" max="5" width="14.33203125" style="21" hidden="1" customWidth="1"/>
    <col min="6" max="6" width="10.88671875" style="21" hidden="1" customWidth="1"/>
    <col min="7" max="7" width="15.109375" style="21" customWidth="1"/>
    <col min="8" max="8" width="14.109375" style="21" hidden="1" customWidth="1"/>
    <col min="9" max="9" width="15.6640625" style="21" hidden="1" customWidth="1"/>
    <col min="10" max="10" width="14.109375" style="21" hidden="1" customWidth="1"/>
    <col min="11" max="11" width="14.33203125" style="21" hidden="1" customWidth="1"/>
    <col min="12" max="12" width="15.44140625" style="21" customWidth="1"/>
    <col min="13" max="13" width="13.6640625" style="21" customWidth="1"/>
    <col min="14" max="16384" width="11.5546875" style="21"/>
  </cols>
  <sheetData>
    <row r="1" spans="1:16" s="1" customFormat="1" ht="16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25" t="s">
        <v>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6" s="1" customFormat="1" ht="21.6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s="1" customFormat="1" ht="16.8">
      <c r="A5" s="1" t="s">
        <v>38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s="1" customFormat="1" ht="28.5" customHeight="1">
      <c r="A6" s="27" t="s">
        <v>51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8"/>
      <c r="O6" s="8"/>
      <c r="P6" s="8"/>
    </row>
    <row r="7" spans="1:16" s="1" customFormat="1" ht="8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8"/>
      <c r="O7" s="8"/>
      <c r="P7" s="8"/>
    </row>
    <row r="8" spans="1:16" s="1" customFormat="1" ht="39.75" customHeight="1">
      <c r="A8" s="28" t="s">
        <v>60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6" s="1" customFormat="1" ht="16.8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6" s="1" customFormat="1" ht="52.5" customHeight="1">
      <c r="A10" s="12" t="s">
        <v>33</v>
      </c>
      <c r="B10" s="13" t="s">
        <v>40</v>
      </c>
      <c r="C10" s="13" t="s">
        <v>41</v>
      </c>
      <c r="D10" s="13" t="s">
        <v>44</v>
      </c>
      <c r="E10" s="14" t="s">
        <v>43</v>
      </c>
      <c r="F10" s="13" t="s">
        <v>42</v>
      </c>
      <c r="G10" s="15" t="s">
        <v>50</v>
      </c>
      <c r="H10" s="13" t="s">
        <v>45</v>
      </c>
      <c r="I10" s="13" t="s">
        <v>46</v>
      </c>
      <c r="J10" s="13" t="s">
        <v>39</v>
      </c>
      <c r="K10" s="13" t="s">
        <v>47</v>
      </c>
      <c r="L10" s="15" t="s">
        <v>49</v>
      </c>
      <c r="M10" s="16" t="s">
        <v>48</v>
      </c>
    </row>
    <row r="11" spans="1:16" ht="16.8" customHeight="1">
      <c r="A11" s="17" t="s">
        <v>21</v>
      </c>
      <c r="B11" s="18">
        <v>68993176.040000007</v>
      </c>
      <c r="C11" s="18">
        <v>8058579.79</v>
      </c>
      <c r="D11" s="18">
        <v>32640724</v>
      </c>
      <c r="E11" s="18">
        <v>47793476.439999998</v>
      </c>
      <c r="F11" s="18">
        <v>1974632.34</v>
      </c>
      <c r="G11" s="19">
        <f t="shared" ref="G11:G57" si="0">SUM(B11:F11)</f>
        <v>159460588.61000001</v>
      </c>
      <c r="H11" s="18">
        <v>76171018.5</v>
      </c>
      <c r="I11" s="18">
        <v>53532000.32</v>
      </c>
      <c r="J11" s="18">
        <v>306142.45</v>
      </c>
      <c r="K11" s="18">
        <v>13799147.75</v>
      </c>
      <c r="L11" s="19">
        <f t="shared" ref="L11:L57" si="1">SUM(H11:K11)</f>
        <v>143808309.01999998</v>
      </c>
      <c r="M11" s="20">
        <f t="shared" ref="M11:M57" si="2">(G11-L11)/G11</f>
        <v>9.8157668464911557E-2</v>
      </c>
    </row>
    <row r="12" spans="1:16" ht="16.8" customHeight="1">
      <c r="A12" s="17" t="s">
        <v>52</v>
      </c>
      <c r="B12" s="18">
        <v>126868200.67</v>
      </c>
      <c r="C12" s="18">
        <v>16090583.199999999</v>
      </c>
      <c r="D12" s="18">
        <v>45183096.149999999</v>
      </c>
      <c r="E12" s="18">
        <v>101934309.2</v>
      </c>
      <c r="F12" s="18">
        <v>10934395</v>
      </c>
      <c r="G12" s="19">
        <f t="shared" si="0"/>
        <v>301010584.22000003</v>
      </c>
      <c r="H12" s="18">
        <v>106941844.98</v>
      </c>
      <c r="I12" s="18">
        <v>114232701.65000001</v>
      </c>
      <c r="J12" s="18">
        <v>1033226.75</v>
      </c>
      <c r="K12" s="18">
        <v>29543452.23</v>
      </c>
      <c r="L12" s="19">
        <f t="shared" si="1"/>
        <v>251751225.60999998</v>
      </c>
      <c r="M12" s="20">
        <f t="shared" si="2"/>
        <v>0.16364659979530086</v>
      </c>
    </row>
    <row r="13" spans="1:16" ht="16.8" customHeight="1">
      <c r="A13" s="17" t="s">
        <v>2</v>
      </c>
      <c r="B13" s="18">
        <v>74957829.019999996</v>
      </c>
      <c r="C13" s="18">
        <v>9202581.8200000003</v>
      </c>
      <c r="D13" s="18">
        <v>35794388.560000002</v>
      </c>
      <c r="E13" s="18">
        <v>79669975.019999996</v>
      </c>
      <c r="F13" s="18">
        <v>2643591.58</v>
      </c>
      <c r="G13" s="19">
        <f t="shared" si="0"/>
        <v>202268366.00000003</v>
      </c>
      <c r="H13" s="18">
        <v>62970539.630000003</v>
      </c>
      <c r="I13" s="18">
        <v>94810085.590000004</v>
      </c>
      <c r="J13" s="18">
        <v>673328.02</v>
      </c>
      <c r="K13" s="18">
        <v>8915413.1300000008</v>
      </c>
      <c r="L13" s="19">
        <f t="shared" si="1"/>
        <v>167369366.37</v>
      </c>
      <c r="M13" s="20">
        <f t="shared" si="2"/>
        <v>0.17253810034733766</v>
      </c>
    </row>
    <row r="14" spans="1:16" ht="16.8" customHeight="1">
      <c r="A14" s="17" t="s">
        <v>54</v>
      </c>
      <c r="B14" s="18">
        <v>25655427.039999999</v>
      </c>
      <c r="C14" s="18">
        <v>1908737.76</v>
      </c>
      <c r="D14" s="18">
        <v>8508925.9900000002</v>
      </c>
      <c r="E14" s="18">
        <v>19785143.039999999</v>
      </c>
      <c r="F14" s="18">
        <v>2238197.14</v>
      </c>
      <c r="G14" s="19">
        <f t="shared" si="0"/>
        <v>58096430.969999999</v>
      </c>
      <c r="H14" s="18">
        <v>22313894.91</v>
      </c>
      <c r="I14" s="18">
        <v>20552383.420000002</v>
      </c>
      <c r="J14" s="18">
        <v>81902.23</v>
      </c>
      <c r="K14" s="18">
        <v>4157256.5</v>
      </c>
      <c r="L14" s="19">
        <f t="shared" si="1"/>
        <v>47105437.059999995</v>
      </c>
      <c r="M14" s="20">
        <f t="shared" si="2"/>
        <v>0.18918535487447696</v>
      </c>
    </row>
    <row r="15" spans="1:16" ht="16.8" customHeight="1">
      <c r="A15" s="17" t="s">
        <v>61</v>
      </c>
      <c r="B15" s="18">
        <v>62846631.340000004</v>
      </c>
      <c r="C15" s="18">
        <v>9637659.0500000007</v>
      </c>
      <c r="D15" s="18">
        <v>11836004.050000001</v>
      </c>
      <c r="E15" s="18">
        <v>53845277.369999997</v>
      </c>
      <c r="F15" s="18">
        <v>692621.64</v>
      </c>
      <c r="G15" s="19">
        <f t="shared" si="0"/>
        <v>138858193.44999999</v>
      </c>
      <c r="H15" s="18">
        <v>48419629.240000002</v>
      </c>
      <c r="I15" s="18">
        <v>41436233.619999997</v>
      </c>
      <c r="J15" s="18">
        <v>106871.21</v>
      </c>
      <c r="K15" s="18">
        <v>13835554.470000001</v>
      </c>
      <c r="L15" s="19">
        <f t="shared" si="1"/>
        <v>103798288.53999999</v>
      </c>
      <c r="M15" s="20">
        <f t="shared" si="2"/>
        <v>0.25248711681262337</v>
      </c>
    </row>
    <row r="16" spans="1:16" ht="16.8" customHeight="1">
      <c r="A16" s="17" t="s">
        <v>25</v>
      </c>
      <c r="B16" s="18">
        <v>1078752143.3399999</v>
      </c>
      <c r="C16" s="18">
        <v>106526956.76000001</v>
      </c>
      <c r="D16" s="18">
        <v>415998937.19999999</v>
      </c>
      <c r="E16" s="18">
        <v>1464803261.9400001</v>
      </c>
      <c r="F16" s="18">
        <v>36981193.280000001</v>
      </c>
      <c r="G16" s="19">
        <f t="shared" si="0"/>
        <v>3103062492.52</v>
      </c>
      <c r="H16" s="18">
        <v>652145334.29999995</v>
      </c>
      <c r="I16" s="18">
        <v>953286072.08000004</v>
      </c>
      <c r="J16" s="18">
        <v>12178651.08</v>
      </c>
      <c r="K16" s="18">
        <v>989017821.24000001</v>
      </c>
      <c r="L16" s="19">
        <f t="shared" si="1"/>
        <v>2606627878.6999998</v>
      </c>
      <c r="M16" s="20">
        <f t="shared" si="2"/>
        <v>0.159982151508926</v>
      </c>
    </row>
    <row r="17" spans="1:13" ht="16.8" customHeight="1">
      <c r="A17" s="17" t="s">
        <v>12</v>
      </c>
      <c r="B17" s="18">
        <v>78355141.040000007</v>
      </c>
      <c r="C17" s="18">
        <v>9580110.9299999997</v>
      </c>
      <c r="D17" s="18">
        <v>44528188.560000002</v>
      </c>
      <c r="E17" s="18">
        <v>52253207.82</v>
      </c>
      <c r="F17" s="18">
        <v>8154336.8799999999</v>
      </c>
      <c r="G17" s="19">
        <f t="shared" si="0"/>
        <v>192870985.22999999</v>
      </c>
      <c r="H17" s="18">
        <v>59617819.100000001</v>
      </c>
      <c r="I17" s="18">
        <v>83274658.870000005</v>
      </c>
      <c r="J17" s="18">
        <v>3044782.11</v>
      </c>
      <c r="K17" s="18">
        <v>9972261.0099999998</v>
      </c>
      <c r="L17" s="19">
        <f t="shared" si="1"/>
        <v>155909521.09</v>
      </c>
      <c r="M17" s="20">
        <f t="shared" si="2"/>
        <v>0.19163828139273092</v>
      </c>
    </row>
    <row r="18" spans="1:13" ht="16.8" customHeight="1">
      <c r="A18" s="17" t="s">
        <v>27</v>
      </c>
      <c r="B18" s="18">
        <v>34951259.170000002</v>
      </c>
      <c r="C18" s="18">
        <v>4187658.36</v>
      </c>
      <c r="D18" s="18">
        <v>11949668.710000001</v>
      </c>
      <c r="E18" s="18">
        <v>28216773.91</v>
      </c>
      <c r="F18" s="18">
        <v>148269.85</v>
      </c>
      <c r="G18" s="19">
        <f t="shared" si="0"/>
        <v>79453630</v>
      </c>
      <c r="H18" s="18">
        <v>30302426.370000001</v>
      </c>
      <c r="I18" s="18">
        <v>30021413.989999998</v>
      </c>
      <c r="J18" s="18">
        <v>69286.89</v>
      </c>
      <c r="K18" s="18">
        <v>11973927.199999999</v>
      </c>
      <c r="L18" s="19">
        <f t="shared" si="1"/>
        <v>72367054.450000003</v>
      </c>
      <c r="M18" s="20">
        <f t="shared" si="2"/>
        <v>8.9191337765184509E-2</v>
      </c>
    </row>
    <row r="19" spans="1:13" ht="16.8" customHeight="1">
      <c r="A19" s="17" t="s">
        <v>36</v>
      </c>
      <c r="B19" s="18">
        <v>54523622.590000004</v>
      </c>
      <c r="C19" s="18">
        <v>4717456.03</v>
      </c>
      <c r="D19" s="18">
        <v>20391936.27</v>
      </c>
      <c r="E19" s="18">
        <v>84899582.719999999</v>
      </c>
      <c r="F19" s="18">
        <v>11932725.83</v>
      </c>
      <c r="G19" s="19">
        <f t="shared" si="0"/>
        <v>176465323.44000003</v>
      </c>
      <c r="H19" s="18">
        <v>52143443.600000001</v>
      </c>
      <c r="I19" s="18">
        <v>57735657.619999997</v>
      </c>
      <c r="J19" s="18">
        <v>668841.13</v>
      </c>
      <c r="K19" s="18">
        <v>25105992.690000001</v>
      </c>
      <c r="L19" s="19">
        <f t="shared" si="1"/>
        <v>135653935.03999999</v>
      </c>
      <c r="M19" s="20">
        <f t="shared" si="2"/>
        <v>0.23127143398162481</v>
      </c>
    </row>
    <row r="20" spans="1:13" ht="16.8" customHeight="1">
      <c r="A20" s="17" t="s">
        <v>62</v>
      </c>
      <c r="B20" s="18">
        <v>92150231.060000002</v>
      </c>
      <c r="C20" s="18">
        <v>7703726.2400000002</v>
      </c>
      <c r="D20" s="18">
        <v>27833177.600000001</v>
      </c>
      <c r="E20" s="18">
        <v>50159956.219999999</v>
      </c>
      <c r="F20" s="18">
        <v>1662952.76</v>
      </c>
      <c r="G20" s="19">
        <f t="shared" si="0"/>
        <v>179510043.88</v>
      </c>
      <c r="H20" s="18">
        <v>67826177.900000006</v>
      </c>
      <c r="I20" s="18">
        <v>84966877.75</v>
      </c>
      <c r="J20" s="18">
        <v>182630.06</v>
      </c>
      <c r="K20" s="18">
        <v>9829245.9399999995</v>
      </c>
      <c r="L20" s="19">
        <f t="shared" si="1"/>
        <v>162804931.65000001</v>
      </c>
      <c r="M20" s="20">
        <f t="shared" si="2"/>
        <v>9.3059484967688649E-2</v>
      </c>
    </row>
    <row r="21" spans="1:13" ht="16.8" customHeight="1">
      <c r="A21" s="17" t="s">
        <v>19</v>
      </c>
      <c r="B21" s="18">
        <v>36404338.979999997</v>
      </c>
      <c r="C21" s="18">
        <v>5920581.2199999997</v>
      </c>
      <c r="D21" s="18">
        <v>18736584.100000001</v>
      </c>
      <c r="E21" s="18">
        <v>21091061.649999999</v>
      </c>
      <c r="F21" s="18">
        <v>204669.15</v>
      </c>
      <c r="G21" s="19">
        <f t="shared" si="0"/>
        <v>82357235.099999994</v>
      </c>
      <c r="H21" s="18">
        <v>34385734.469999999</v>
      </c>
      <c r="I21" s="18">
        <v>22815316.66</v>
      </c>
      <c r="J21" s="18">
        <v>55684.17</v>
      </c>
      <c r="K21" s="18">
        <v>13382838.310000001</v>
      </c>
      <c r="L21" s="19">
        <f t="shared" si="1"/>
        <v>70639573.609999999</v>
      </c>
      <c r="M21" s="20">
        <f t="shared" si="2"/>
        <v>0.14227847105080868</v>
      </c>
    </row>
    <row r="22" spans="1:13" ht="16.8" customHeight="1">
      <c r="A22" s="17" t="s">
        <v>4</v>
      </c>
      <c r="B22" s="18">
        <v>111027938.87</v>
      </c>
      <c r="C22" s="18">
        <v>12250854.210000001</v>
      </c>
      <c r="D22" s="18">
        <v>30793677.109999999</v>
      </c>
      <c r="E22" s="18">
        <v>134838123.18000001</v>
      </c>
      <c r="F22" s="18">
        <v>3687738.86</v>
      </c>
      <c r="G22" s="19">
        <f t="shared" si="0"/>
        <v>292598332.23000002</v>
      </c>
      <c r="H22" s="18">
        <v>115668455.36</v>
      </c>
      <c r="I22" s="18">
        <v>63549649.369999997</v>
      </c>
      <c r="J22" s="18">
        <v>3506660.2</v>
      </c>
      <c r="K22" s="18">
        <v>67676027.859999999</v>
      </c>
      <c r="L22" s="19">
        <f t="shared" si="1"/>
        <v>250400792.78999996</v>
      </c>
      <c r="M22" s="20">
        <f t="shared" si="2"/>
        <v>0.14421660956983937</v>
      </c>
    </row>
    <row r="23" spans="1:13" ht="16.8" customHeight="1">
      <c r="A23" s="17" t="s">
        <v>28</v>
      </c>
      <c r="B23" s="18">
        <v>98541720.439999998</v>
      </c>
      <c r="C23" s="18">
        <v>11137803.279999999</v>
      </c>
      <c r="D23" s="18">
        <v>50807533.82</v>
      </c>
      <c r="E23" s="18">
        <v>93144759.430000007</v>
      </c>
      <c r="F23" s="18">
        <v>3227928.65</v>
      </c>
      <c r="G23" s="19">
        <f t="shared" si="0"/>
        <v>256859745.62</v>
      </c>
      <c r="H23" s="18">
        <v>73069222.480000004</v>
      </c>
      <c r="I23" s="18">
        <v>125535180.63</v>
      </c>
      <c r="J23" s="18">
        <v>275881.03999999998</v>
      </c>
      <c r="K23" s="18">
        <v>32640759.16</v>
      </c>
      <c r="L23" s="19">
        <f t="shared" si="1"/>
        <v>231521043.31</v>
      </c>
      <c r="M23" s="20">
        <f t="shared" si="2"/>
        <v>9.864800826940881E-2</v>
      </c>
    </row>
    <row r="24" spans="1:13" ht="16.8" customHeight="1">
      <c r="A24" s="17" t="s">
        <v>20</v>
      </c>
      <c r="B24" s="18">
        <v>21775180.969999999</v>
      </c>
      <c r="C24" s="18">
        <v>2971315.49</v>
      </c>
      <c r="D24" s="18">
        <v>15256516.32</v>
      </c>
      <c r="E24" s="18">
        <v>14663256.49</v>
      </c>
      <c r="F24" s="18">
        <v>1372086.5</v>
      </c>
      <c r="G24" s="19">
        <f t="shared" si="0"/>
        <v>56038355.770000003</v>
      </c>
      <c r="H24" s="18">
        <v>22800507.91</v>
      </c>
      <c r="I24" s="18">
        <v>19133940.190000001</v>
      </c>
      <c r="J24" s="18">
        <v>792518.24</v>
      </c>
      <c r="K24" s="18">
        <v>3024374.14</v>
      </c>
      <c r="L24" s="19">
        <f t="shared" si="1"/>
        <v>45751340.480000004</v>
      </c>
      <c r="M24" s="20">
        <f t="shared" si="2"/>
        <v>0.18357096935929601</v>
      </c>
    </row>
    <row r="25" spans="1:13" ht="16.8" customHeight="1">
      <c r="A25" s="17" t="s">
        <v>63</v>
      </c>
      <c r="B25" s="18">
        <v>75647538.040000007</v>
      </c>
      <c r="C25" s="18">
        <v>5687542.96</v>
      </c>
      <c r="D25" s="18">
        <v>72501913.859999999</v>
      </c>
      <c r="E25" s="18">
        <v>193598682.96000001</v>
      </c>
      <c r="F25" s="18">
        <v>5805212.8799999999</v>
      </c>
      <c r="G25" s="19">
        <f t="shared" si="0"/>
        <v>353240890.70000005</v>
      </c>
      <c r="H25" s="18">
        <v>103723080.95999999</v>
      </c>
      <c r="I25" s="18">
        <v>110470534.34</v>
      </c>
      <c r="J25" s="18">
        <v>421201.72</v>
      </c>
      <c r="K25" s="18">
        <v>101829932.73</v>
      </c>
      <c r="L25" s="19">
        <f t="shared" si="1"/>
        <v>316444749.75</v>
      </c>
      <c r="M25" s="20">
        <f t="shared" si="2"/>
        <v>0.10416727485055015</v>
      </c>
    </row>
    <row r="26" spans="1:13" ht="16.8" customHeight="1">
      <c r="A26" s="17" t="s">
        <v>55</v>
      </c>
      <c r="B26" s="18">
        <v>57110680.799999997</v>
      </c>
      <c r="C26" s="18">
        <v>5555859.3700000001</v>
      </c>
      <c r="D26" s="18">
        <v>32197256.530000001</v>
      </c>
      <c r="E26" s="18">
        <v>41300670.310000002</v>
      </c>
      <c r="F26" s="18">
        <v>1653184.14</v>
      </c>
      <c r="G26" s="19">
        <f t="shared" si="0"/>
        <v>137817651.14999998</v>
      </c>
      <c r="H26" s="18">
        <v>54200635.109999999</v>
      </c>
      <c r="I26" s="18">
        <v>50913449.850000001</v>
      </c>
      <c r="J26" s="18">
        <v>264890.71999999997</v>
      </c>
      <c r="K26" s="18">
        <v>13073649.18</v>
      </c>
      <c r="L26" s="19">
        <f t="shared" si="1"/>
        <v>118452624.86000001</v>
      </c>
      <c r="M26" s="20">
        <f t="shared" si="2"/>
        <v>0.1405119455193963</v>
      </c>
    </row>
    <row r="27" spans="1:13" ht="16.8" customHeight="1">
      <c r="A27" s="17" t="s">
        <v>0</v>
      </c>
      <c r="B27" s="18">
        <v>109642711.7</v>
      </c>
      <c r="C27" s="18">
        <v>14804107.029999999</v>
      </c>
      <c r="D27" s="18">
        <v>58828349.950000003</v>
      </c>
      <c r="E27" s="18">
        <v>111736193</v>
      </c>
      <c r="F27" s="18">
        <v>9402726.1600000001</v>
      </c>
      <c r="G27" s="19">
        <f t="shared" si="0"/>
        <v>304414087.84000003</v>
      </c>
      <c r="H27" s="18">
        <v>119077619.42</v>
      </c>
      <c r="I27" s="18">
        <v>111998463.40000001</v>
      </c>
      <c r="J27" s="18">
        <v>3217411.46</v>
      </c>
      <c r="K27" s="18">
        <v>39680015.130000003</v>
      </c>
      <c r="L27" s="19">
        <f t="shared" si="1"/>
        <v>273973509.41000003</v>
      </c>
      <c r="M27" s="20">
        <f t="shared" si="2"/>
        <v>9.9997272287869823E-2</v>
      </c>
    </row>
    <row r="28" spans="1:13" ht="16.8" customHeight="1">
      <c r="A28" s="17" t="s">
        <v>23</v>
      </c>
      <c r="B28" s="18">
        <v>35166615.789999999</v>
      </c>
      <c r="C28" s="18">
        <v>6494156.5800000001</v>
      </c>
      <c r="D28" s="18">
        <v>13610119.039999999</v>
      </c>
      <c r="E28" s="18">
        <v>18475480.66</v>
      </c>
      <c r="F28" s="18">
        <v>583013.38</v>
      </c>
      <c r="G28" s="19">
        <f t="shared" si="0"/>
        <v>74329385.449999988</v>
      </c>
      <c r="H28" s="18">
        <v>33121270.23</v>
      </c>
      <c r="I28" s="18">
        <v>32576413.48</v>
      </c>
      <c r="J28" s="18">
        <v>129443.02</v>
      </c>
      <c r="K28" s="18">
        <v>8064093.75</v>
      </c>
      <c r="L28" s="19">
        <f t="shared" si="1"/>
        <v>73891220.480000004</v>
      </c>
      <c r="M28" s="20">
        <f t="shared" si="2"/>
        <v>5.8949090907623528E-3</v>
      </c>
    </row>
    <row r="29" spans="1:13" ht="16.8" customHeight="1">
      <c r="A29" s="17" t="s">
        <v>1</v>
      </c>
      <c r="B29" s="18">
        <v>55423474.469999999</v>
      </c>
      <c r="C29" s="18">
        <v>12354068.51</v>
      </c>
      <c r="D29" s="18">
        <v>18273312.050000001</v>
      </c>
      <c r="E29" s="18">
        <v>62941479.43</v>
      </c>
      <c r="F29" s="18">
        <v>1958229.32</v>
      </c>
      <c r="G29" s="19">
        <f t="shared" si="0"/>
        <v>150950563.78</v>
      </c>
      <c r="H29" s="18">
        <v>53479432.960000001</v>
      </c>
      <c r="I29" s="18">
        <v>51809891.159999996</v>
      </c>
      <c r="J29" s="18">
        <v>1961123.93</v>
      </c>
      <c r="K29" s="18">
        <v>15233278.640000001</v>
      </c>
      <c r="L29" s="19">
        <f t="shared" si="1"/>
        <v>122483726.69000001</v>
      </c>
      <c r="M29" s="20">
        <f t="shared" si="2"/>
        <v>0.18858384080955426</v>
      </c>
    </row>
    <row r="30" spans="1:13" ht="16.8" customHeight="1">
      <c r="A30" s="17" t="s">
        <v>8</v>
      </c>
      <c r="B30" s="18">
        <v>22518333.300000001</v>
      </c>
      <c r="C30" s="18">
        <v>2734914.46</v>
      </c>
      <c r="D30" s="18">
        <v>11086135.73</v>
      </c>
      <c r="E30" s="18">
        <v>14837526</v>
      </c>
      <c r="F30" s="18">
        <v>221926</v>
      </c>
      <c r="G30" s="19">
        <f t="shared" si="0"/>
        <v>51398835.490000002</v>
      </c>
      <c r="H30" s="18">
        <v>21463651</v>
      </c>
      <c r="I30" s="18">
        <v>21295560.84</v>
      </c>
      <c r="J30" s="18">
        <v>204011.06</v>
      </c>
      <c r="K30" s="18">
        <v>2992600.21</v>
      </c>
      <c r="L30" s="19">
        <f t="shared" si="1"/>
        <v>45955823.110000007</v>
      </c>
      <c r="M30" s="20">
        <f t="shared" si="2"/>
        <v>0.1058975816885768</v>
      </c>
    </row>
    <row r="31" spans="1:13" ht="16.8" customHeight="1">
      <c r="A31" s="17" t="s">
        <v>3</v>
      </c>
      <c r="B31" s="18">
        <v>43742134.32</v>
      </c>
      <c r="C31" s="18">
        <v>4729925.58</v>
      </c>
      <c r="D31" s="18">
        <v>18034459.059999999</v>
      </c>
      <c r="E31" s="18">
        <v>46958839.549999997</v>
      </c>
      <c r="F31" s="18">
        <v>1138582.45</v>
      </c>
      <c r="G31" s="19">
        <f t="shared" si="0"/>
        <v>114603940.95999999</v>
      </c>
      <c r="H31" s="18">
        <v>59078954.57</v>
      </c>
      <c r="I31" s="18">
        <v>51996956.140000001</v>
      </c>
      <c r="J31" s="18">
        <v>12358372.890000001</v>
      </c>
      <c r="K31" s="18">
        <v>3565820.06</v>
      </c>
      <c r="L31" s="19">
        <f t="shared" si="1"/>
        <v>127000103.66000001</v>
      </c>
      <c r="M31" s="20">
        <f t="shared" si="2"/>
        <v>-0.10816523931167976</v>
      </c>
    </row>
    <row r="32" spans="1:13" ht="16.8" customHeight="1">
      <c r="A32" s="17" t="s">
        <v>13</v>
      </c>
      <c r="B32" s="18">
        <v>62666530.670000002</v>
      </c>
      <c r="C32" s="18">
        <v>7117005.9900000002</v>
      </c>
      <c r="D32" s="18">
        <v>21582652.059999999</v>
      </c>
      <c r="E32" s="18">
        <v>49061856.5</v>
      </c>
      <c r="F32" s="18">
        <v>2311382.91</v>
      </c>
      <c r="G32" s="19">
        <f t="shared" si="0"/>
        <v>142739428.13</v>
      </c>
      <c r="H32" s="18">
        <v>69403627.379999995</v>
      </c>
      <c r="I32" s="18">
        <v>28278697.859999999</v>
      </c>
      <c r="J32" s="18">
        <v>554814.21</v>
      </c>
      <c r="K32" s="18">
        <v>14395119.210000001</v>
      </c>
      <c r="L32" s="19">
        <f t="shared" si="1"/>
        <v>112632258.66</v>
      </c>
      <c r="M32" s="20">
        <f t="shared" si="2"/>
        <v>0.21092398830812101</v>
      </c>
    </row>
    <row r="33" spans="1:13" ht="16.8" customHeight="1">
      <c r="A33" s="17" t="s">
        <v>26</v>
      </c>
      <c r="B33" s="18">
        <v>75621512.189999998</v>
      </c>
      <c r="C33" s="18">
        <v>7830919.9699999997</v>
      </c>
      <c r="D33" s="18">
        <v>35442219.490000002</v>
      </c>
      <c r="E33" s="18">
        <v>60939346.130000003</v>
      </c>
      <c r="F33" s="18">
        <v>680256.67</v>
      </c>
      <c r="G33" s="19">
        <f t="shared" si="0"/>
        <v>180514254.44999999</v>
      </c>
      <c r="H33" s="18">
        <v>74033727.75</v>
      </c>
      <c r="I33" s="18">
        <v>65601335.890000001</v>
      </c>
      <c r="J33" s="18">
        <v>706180.37</v>
      </c>
      <c r="K33" s="18">
        <v>16906746.27</v>
      </c>
      <c r="L33" s="19">
        <f t="shared" si="1"/>
        <v>157247990.28</v>
      </c>
      <c r="M33" s="20">
        <f t="shared" si="2"/>
        <v>0.12888879186238686</v>
      </c>
    </row>
    <row r="34" spans="1:13" ht="16.8" customHeight="1">
      <c r="A34" s="17" t="s">
        <v>32</v>
      </c>
      <c r="B34" s="18">
        <v>53630108.770000003</v>
      </c>
      <c r="C34" s="18">
        <v>6027888.8899999997</v>
      </c>
      <c r="D34" s="18">
        <v>34068803.310000002</v>
      </c>
      <c r="E34" s="18">
        <v>50553412.079999998</v>
      </c>
      <c r="F34" s="18">
        <v>2168413.88</v>
      </c>
      <c r="G34" s="19">
        <f t="shared" si="0"/>
        <v>146448626.93000001</v>
      </c>
      <c r="H34" s="18">
        <v>51131929.68</v>
      </c>
      <c r="I34" s="18">
        <v>66156449.350000001</v>
      </c>
      <c r="J34" s="18">
        <v>196015.26</v>
      </c>
      <c r="K34" s="18">
        <v>18556310.629999999</v>
      </c>
      <c r="L34" s="19">
        <f t="shared" si="1"/>
        <v>136040704.92000002</v>
      </c>
      <c r="M34" s="20">
        <f t="shared" si="2"/>
        <v>7.1068757885827116E-2</v>
      </c>
    </row>
    <row r="35" spans="1:13" ht="16.8" customHeight="1">
      <c r="A35" s="17" t="s">
        <v>29</v>
      </c>
      <c r="B35" s="18">
        <v>35654500.509999998</v>
      </c>
      <c r="C35" s="18">
        <v>4741736.3600000003</v>
      </c>
      <c r="D35" s="18">
        <v>22573799.010000002</v>
      </c>
      <c r="E35" s="18">
        <v>29488727.370000001</v>
      </c>
      <c r="F35" s="18">
        <v>449416.2</v>
      </c>
      <c r="G35" s="19">
        <f t="shared" si="0"/>
        <v>92908179.450000003</v>
      </c>
      <c r="H35" s="18">
        <v>29650458.890000001</v>
      </c>
      <c r="I35" s="18">
        <v>52936517.289999999</v>
      </c>
      <c r="J35" s="18">
        <v>375774.49</v>
      </c>
      <c r="K35" s="18">
        <v>5270069.1100000003</v>
      </c>
      <c r="L35" s="19">
        <f t="shared" si="1"/>
        <v>88232819.780000001</v>
      </c>
      <c r="M35" s="20">
        <f t="shared" si="2"/>
        <v>5.0322368791179684E-2</v>
      </c>
    </row>
    <row r="36" spans="1:13" ht="16.8" customHeight="1">
      <c r="A36" s="17" t="s">
        <v>30</v>
      </c>
      <c r="B36" s="18">
        <v>2169036120.71</v>
      </c>
      <c r="C36" s="18">
        <v>188118049.21000001</v>
      </c>
      <c r="D36" s="18">
        <v>679814215.53999996</v>
      </c>
      <c r="E36" s="18">
        <v>1938257163.46</v>
      </c>
      <c r="F36" s="18">
        <v>99828525.359999999</v>
      </c>
      <c r="G36" s="19">
        <f t="shared" si="0"/>
        <v>5075054074.2799997</v>
      </c>
      <c r="H36" s="18">
        <v>1656573899.3699999</v>
      </c>
      <c r="I36" s="18">
        <v>2124909955.23</v>
      </c>
      <c r="J36" s="18">
        <v>83260018.859999999</v>
      </c>
      <c r="K36" s="18">
        <v>629454022.55999994</v>
      </c>
      <c r="L36" s="19">
        <f t="shared" si="1"/>
        <v>4494197896.0200005</v>
      </c>
      <c r="M36" s="20">
        <f t="shared" si="2"/>
        <v>0.1144531998592361</v>
      </c>
    </row>
    <row r="37" spans="1:13" ht="16.8" customHeight="1">
      <c r="A37" s="17" t="s">
        <v>5</v>
      </c>
      <c r="B37" s="18">
        <v>228656802.53</v>
      </c>
      <c r="C37" s="18">
        <v>25272729.239999998</v>
      </c>
      <c r="D37" s="18">
        <v>69938161.540000007</v>
      </c>
      <c r="E37" s="18">
        <v>365298822.32999998</v>
      </c>
      <c r="F37" s="18">
        <v>11426640.380000001</v>
      </c>
      <c r="G37" s="19">
        <f t="shared" si="0"/>
        <v>700593156.01999998</v>
      </c>
      <c r="H37" s="18">
        <v>220335541.22999999</v>
      </c>
      <c r="I37" s="18">
        <v>181339087.34999999</v>
      </c>
      <c r="J37" s="18">
        <v>7898965.9699999997</v>
      </c>
      <c r="K37" s="18">
        <v>189856057.22999999</v>
      </c>
      <c r="L37" s="19">
        <f t="shared" si="1"/>
        <v>599429651.77999997</v>
      </c>
      <c r="M37" s="20">
        <f t="shared" si="2"/>
        <v>0.14439693475554316</v>
      </c>
    </row>
    <row r="38" spans="1:13" ht="16.8" customHeight="1">
      <c r="A38" s="17" t="s">
        <v>56</v>
      </c>
      <c r="B38" s="18">
        <v>190260860.63999999</v>
      </c>
      <c r="C38" s="18">
        <v>19030073.059999999</v>
      </c>
      <c r="D38" s="18">
        <v>79849956.200000003</v>
      </c>
      <c r="E38" s="18">
        <v>123462510.05</v>
      </c>
      <c r="F38" s="18">
        <v>4368733.21</v>
      </c>
      <c r="G38" s="19">
        <f t="shared" si="0"/>
        <v>416972133.15999997</v>
      </c>
      <c r="H38" s="18">
        <v>162469720.99000001</v>
      </c>
      <c r="I38" s="18">
        <v>172933773.19999999</v>
      </c>
      <c r="J38" s="18">
        <v>907094.26</v>
      </c>
      <c r="K38" s="18">
        <v>45181208.200000003</v>
      </c>
      <c r="L38" s="19">
        <f t="shared" si="1"/>
        <v>381491796.64999998</v>
      </c>
      <c r="M38" s="20">
        <f t="shared" si="2"/>
        <v>8.5090426166166661E-2</v>
      </c>
    </row>
    <row r="39" spans="1:13" ht="16.8" customHeight="1">
      <c r="A39" s="17" t="s">
        <v>57</v>
      </c>
      <c r="B39" s="18">
        <v>33395280.379999999</v>
      </c>
      <c r="C39" s="18">
        <v>3485754.9</v>
      </c>
      <c r="D39" s="18">
        <v>25603799.68</v>
      </c>
      <c r="E39" s="18">
        <v>40722638.509999998</v>
      </c>
      <c r="F39" s="18">
        <v>289776.28999999998</v>
      </c>
      <c r="G39" s="19">
        <f t="shared" si="0"/>
        <v>103497249.76000001</v>
      </c>
      <c r="H39" s="18">
        <v>35852145.979999997</v>
      </c>
      <c r="I39" s="18">
        <v>50847312.600000001</v>
      </c>
      <c r="J39" s="18">
        <v>498081.63</v>
      </c>
      <c r="K39" s="18">
        <v>4883162.0199999996</v>
      </c>
      <c r="L39" s="19">
        <f t="shared" si="1"/>
        <v>92080702.229999989</v>
      </c>
      <c r="M39" s="20">
        <f t="shared" si="2"/>
        <v>0.11030773819085891</v>
      </c>
    </row>
    <row r="40" spans="1:13" ht="16.8" customHeight="1">
      <c r="A40" s="17" t="s">
        <v>35</v>
      </c>
      <c r="B40" s="18">
        <v>99734065.170000002</v>
      </c>
      <c r="C40" s="18">
        <v>10480519.119999999</v>
      </c>
      <c r="D40" s="18">
        <v>34221127.189999998</v>
      </c>
      <c r="E40" s="18">
        <v>73980056.810000002</v>
      </c>
      <c r="F40" s="18">
        <v>1283906.5600000001</v>
      </c>
      <c r="G40" s="19">
        <f t="shared" si="0"/>
        <v>219699674.85000002</v>
      </c>
      <c r="H40" s="18">
        <v>63592447.579999998</v>
      </c>
      <c r="I40" s="18">
        <v>99933232.140000001</v>
      </c>
      <c r="J40" s="18">
        <v>586138.31999999995</v>
      </c>
      <c r="K40" s="18">
        <v>35257338.549999997</v>
      </c>
      <c r="L40" s="19">
        <f t="shared" si="1"/>
        <v>199369156.58999997</v>
      </c>
      <c r="M40" s="20">
        <f t="shared" si="2"/>
        <v>9.2537771272901123E-2</v>
      </c>
    </row>
    <row r="41" spans="1:13" ht="16.8" customHeight="1">
      <c r="A41" s="17" t="s">
        <v>14</v>
      </c>
      <c r="B41" s="18">
        <v>22720966.48</v>
      </c>
      <c r="C41" s="18">
        <v>2711675.44</v>
      </c>
      <c r="D41" s="18">
        <v>21708224.649999999</v>
      </c>
      <c r="E41" s="18">
        <v>25842877.530000001</v>
      </c>
      <c r="F41" s="18">
        <v>60118.23</v>
      </c>
      <c r="G41" s="19">
        <f t="shared" si="0"/>
        <v>73043862.329999998</v>
      </c>
      <c r="H41" s="18">
        <v>29188326.030000001</v>
      </c>
      <c r="I41" s="18">
        <v>33323684.16</v>
      </c>
      <c r="J41" s="18">
        <v>8092384.1200000001</v>
      </c>
      <c r="K41" s="18">
        <v>4213801.46</v>
      </c>
      <c r="L41" s="19">
        <f t="shared" si="1"/>
        <v>74818195.769999996</v>
      </c>
      <c r="M41" s="20">
        <f t="shared" si="2"/>
        <v>-2.429134198824064E-2</v>
      </c>
    </row>
    <row r="42" spans="1:13" ht="16.8" customHeight="1">
      <c r="A42" s="17" t="s">
        <v>10</v>
      </c>
      <c r="B42" s="18">
        <v>187497066.22999999</v>
      </c>
      <c r="C42" s="18">
        <v>34022774.329999998</v>
      </c>
      <c r="D42" s="18">
        <v>131034338.12</v>
      </c>
      <c r="E42" s="18">
        <v>113703418.18000001</v>
      </c>
      <c r="F42" s="18">
        <v>3461202.49</v>
      </c>
      <c r="G42" s="19">
        <f t="shared" si="0"/>
        <v>469718799.35000002</v>
      </c>
      <c r="H42" s="18">
        <v>178298095.63</v>
      </c>
      <c r="I42" s="18">
        <v>141663229.58000001</v>
      </c>
      <c r="J42" s="18">
        <v>2881417.5</v>
      </c>
      <c r="K42" s="18">
        <v>78957518.920000002</v>
      </c>
      <c r="L42" s="19">
        <f t="shared" si="1"/>
        <v>401800261.63000005</v>
      </c>
      <c r="M42" s="20">
        <f t="shared" si="2"/>
        <v>0.14459403756883074</v>
      </c>
    </row>
    <row r="43" spans="1:13" ht="16.8" customHeight="1">
      <c r="A43" s="17" t="s">
        <v>31</v>
      </c>
      <c r="B43" s="18">
        <v>60943309.369999997</v>
      </c>
      <c r="C43" s="18">
        <v>10111084.01</v>
      </c>
      <c r="D43" s="18">
        <v>47899616.310000002</v>
      </c>
      <c r="E43" s="18">
        <v>111656731.79000001</v>
      </c>
      <c r="F43" s="18">
        <v>2316096.23</v>
      </c>
      <c r="G43" s="19">
        <f t="shared" si="0"/>
        <v>232926837.71000001</v>
      </c>
      <c r="H43" s="18">
        <v>106557415.66</v>
      </c>
      <c r="I43" s="18">
        <v>82364079.790000007</v>
      </c>
      <c r="J43" s="18">
        <v>397171.28</v>
      </c>
      <c r="K43" s="18">
        <v>19116811.359999999</v>
      </c>
      <c r="L43" s="19">
        <f t="shared" si="1"/>
        <v>208435478.08999997</v>
      </c>
      <c r="M43" s="20">
        <f t="shared" si="2"/>
        <v>0.10514614743747312</v>
      </c>
    </row>
    <row r="44" spans="1:13" ht="16.8" customHeight="1">
      <c r="A44" s="17" t="s">
        <v>37</v>
      </c>
      <c r="B44" s="18">
        <v>27836728.969999999</v>
      </c>
      <c r="C44" s="18">
        <v>3724441.4</v>
      </c>
      <c r="D44" s="18">
        <v>21433970.879999999</v>
      </c>
      <c r="E44" s="18">
        <v>26032839.739999998</v>
      </c>
      <c r="F44" s="18">
        <v>142771.49</v>
      </c>
      <c r="G44" s="19">
        <f t="shared" si="0"/>
        <v>79170752.479999989</v>
      </c>
      <c r="H44" s="18">
        <v>23879421.879999999</v>
      </c>
      <c r="I44" s="18">
        <v>38418890.009999998</v>
      </c>
      <c r="J44" s="18">
        <v>55573.25</v>
      </c>
      <c r="K44" s="18">
        <v>2533366.37</v>
      </c>
      <c r="L44" s="19">
        <f t="shared" si="1"/>
        <v>64887251.509999998</v>
      </c>
      <c r="M44" s="20">
        <f t="shared" si="2"/>
        <v>0.18041385893873207</v>
      </c>
    </row>
    <row r="45" spans="1:13" ht="16.8" customHeight="1">
      <c r="A45" s="17" t="s">
        <v>18</v>
      </c>
      <c r="B45" s="18">
        <v>62347718.210000001</v>
      </c>
      <c r="C45" s="18">
        <v>8863081.9900000002</v>
      </c>
      <c r="D45" s="18">
        <v>28879733.079999998</v>
      </c>
      <c r="E45" s="18">
        <v>55426538.509999998</v>
      </c>
      <c r="F45" s="18">
        <v>6364927.6600000001</v>
      </c>
      <c r="G45" s="19">
        <f t="shared" si="0"/>
        <v>161881999.44999999</v>
      </c>
      <c r="H45" s="18">
        <v>44561294.520000003</v>
      </c>
      <c r="I45" s="18">
        <v>62995107.240000002</v>
      </c>
      <c r="J45" s="18">
        <v>262628.59000000003</v>
      </c>
      <c r="K45" s="18">
        <v>31503478.350000001</v>
      </c>
      <c r="L45" s="19">
        <f t="shared" si="1"/>
        <v>139322508.70000002</v>
      </c>
      <c r="M45" s="20">
        <f t="shared" si="2"/>
        <v>0.13935762361872639</v>
      </c>
    </row>
    <row r="46" spans="1:13" ht="16.8" customHeight="1">
      <c r="A46" s="17" t="s">
        <v>58</v>
      </c>
      <c r="B46" s="18">
        <v>60719142.920000002</v>
      </c>
      <c r="C46" s="18">
        <v>40385162.490000002</v>
      </c>
      <c r="D46" s="18">
        <v>23816002.609999999</v>
      </c>
      <c r="E46" s="18">
        <v>100396076.36</v>
      </c>
      <c r="F46" s="18">
        <v>648954.52</v>
      </c>
      <c r="G46" s="19">
        <f t="shared" si="0"/>
        <v>225965338.90000001</v>
      </c>
      <c r="H46" s="18">
        <v>79841719.329999998</v>
      </c>
      <c r="I46" s="18">
        <v>97080837.379999995</v>
      </c>
      <c r="J46" s="18">
        <v>1015469.63</v>
      </c>
      <c r="K46" s="18">
        <v>25968677.07</v>
      </c>
      <c r="L46" s="19">
        <f t="shared" si="1"/>
        <v>203906703.40999997</v>
      </c>
      <c r="M46" s="20">
        <f t="shared" si="2"/>
        <v>9.761955350046847E-2</v>
      </c>
    </row>
    <row r="47" spans="1:13" ht="16.8" customHeight="1">
      <c r="A47" s="17" t="s">
        <v>11</v>
      </c>
      <c r="B47" s="18">
        <v>80630815.760000005</v>
      </c>
      <c r="C47" s="18">
        <v>10092789.76</v>
      </c>
      <c r="D47" s="18">
        <v>41676330.649999999</v>
      </c>
      <c r="E47" s="18">
        <v>63008404.130000003</v>
      </c>
      <c r="F47" s="18">
        <v>2857771.14</v>
      </c>
      <c r="G47" s="19">
        <f t="shared" si="0"/>
        <v>198266111.44</v>
      </c>
      <c r="H47" s="18">
        <v>70065984.739999995</v>
      </c>
      <c r="I47" s="18">
        <v>84325383.010000005</v>
      </c>
      <c r="J47" s="18">
        <v>920972.02</v>
      </c>
      <c r="K47" s="18">
        <v>15667546.720000001</v>
      </c>
      <c r="L47" s="19">
        <f t="shared" si="1"/>
        <v>170979886.49000001</v>
      </c>
      <c r="M47" s="20">
        <f t="shared" si="2"/>
        <v>0.13762425031600745</v>
      </c>
    </row>
    <row r="48" spans="1:13" ht="16.8" customHeight="1">
      <c r="A48" s="17" t="s">
        <v>53</v>
      </c>
      <c r="B48" s="18">
        <v>24642689.390000001</v>
      </c>
      <c r="C48" s="18">
        <v>2233740.7799999998</v>
      </c>
      <c r="D48" s="18">
        <v>16024022.380000001</v>
      </c>
      <c r="E48" s="18">
        <v>20503645.23</v>
      </c>
      <c r="F48" s="18">
        <v>378160.94</v>
      </c>
      <c r="G48" s="19">
        <f t="shared" si="0"/>
        <v>63782258.719999999</v>
      </c>
      <c r="H48" s="18">
        <v>24693895.210000001</v>
      </c>
      <c r="I48" s="18">
        <v>21938469.120000001</v>
      </c>
      <c r="J48" s="18">
        <v>362511.1</v>
      </c>
      <c r="K48" s="18">
        <v>8921169.1099999994</v>
      </c>
      <c r="L48" s="19">
        <f t="shared" si="1"/>
        <v>55916044.539999999</v>
      </c>
      <c r="M48" s="20">
        <f t="shared" si="2"/>
        <v>0.12332918805105621</v>
      </c>
    </row>
    <row r="49" spans="1:13" ht="16.8" customHeight="1">
      <c r="A49" s="17" t="s">
        <v>6</v>
      </c>
      <c r="B49" s="18">
        <v>285210171.93000001</v>
      </c>
      <c r="C49" s="18">
        <v>29564832.670000002</v>
      </c>
      <c r="D49" s="18">
        <v>141702588.28999999</v>
      </c>
      <c r="E49" s="18">
        <v>417916616.36000001</v>
      </c>
      <c r="F49" s="18">
        <v>13392771.91</v>
      </c>
      <c r="G49" s="19">
        <f t="shared" si="0"/>
        <v>887786981.15999997</v>
      </c>
      <c r="H49" s="18">
        <v>342878567.97000003</v>
      </c>
      <c r="I49" s="18">
        <v>178740519.24000001</v>
      </c>
      <c r="J49" s="18">
        <v>11526533.33</v>
      </c>
      <c r="K49" s="18">
        <v>218210506.24000001</v>
      </c>
      <c r="L49" s="19">
        <f t="shared" si="1"/>
        <v>751356126.77999997</v>
      </c>
      <c r="M49" s="20">
        <f t="shared" si="2"/>
        <v>0.15367521407189003</v>
      </c>
    </row>
    <row r="50" spans="1:13" ht="16.8" customHeight="1">
      <c r="A50" s="17" t="s">
        <v>17</v>
      </c>
      <c r="B50" s="18">
        <v>19285662.43</v>
      </c>
      <c r="C50" s="18">
        <v>3676528.59</v>
      </c>
      <c r="D50" s="18">
        <v>6858449.3200000003</v>
      </c>
      <c r="E50" s="18">
        <v>13116756.33</v>
      </c>
      <c r="F50" s="18">
        <v>2365742.16</v>
      </c>
      <c r="G50" s="19">
        <f t="shared" si="0"/>
        <v>45303138.829999998</v>
      </c>
      <c r="H50" s="18">
        <v>16405042.810000001</v>
      </c>
      <c r="I50" s="18">
        <v>16682104.57</v>
      </c>
      <c r="J50" s="18">
        <v>92519.93</v>
      </c>
      <c r="K50" s="18">
        <v>3509435</v>
      </c>
      <c r="L50" s="19">
        <f t="shared" si="1"/>
        <v>36689102.310000002</v>
      </c>
      <c r="M50" s="20">
        <f t="shared" si="2"/>
        <v>0.19014215664667658</v>
      </c>
    </row>
    <row r="51" spans="1:13" ht="16.8" customHeight="1">
      <c r="A51" s="17" t="s">
        <v>24</v>
      </c>
      <c r="B51" s="18">
        <v>75002590.430000007</v>
      </c>
      <c r="C51" s="18">
        <v>5302429.72</v>
      </c>
      <c r="D51" s="18">
        <v>47133521.890000001</v>
      </c>
      <c r="E51" s="18">
        <v>55666293.780000001</v>
      </c>
      <c r="F51" s="18">
        <v>1884566.64</v>
      </c>
      <c r="G51" s="19">
        <f t="shared" si="0"/>
        <v>184989402.45999998</v>
      </c>
      <c r="H51" s="18">
        <v>65698697.479999997</v>
      </c>
      <c r="I51" s="18">
        <v>69603246.349999994</v>
      </c>
      <c r="J51" s="18">
        <v>995505.73</v>
      </c>
      <c r="K51" s="18">
        <v>23916585.140000001</v>
      </c>
      <c r="L51" s="19">
        <f t="shared" si="1"/>
        <v>160214034.69999999</v>
      </c>
      <c r="M51" s="20">
        <f t="shared" si="2"/>
        <v>0.13392857877551737</v>
      </c>
    </row>
    <row r="52" spans="1:13" ht="16.8" customHeight="1">
      <c r="A52" s="17" t="s">
        <v>9</v>
      </c>
      <c r="B52" s="18">
        <v>13590253.18</v>
      </c>
      <c r="C52" s="18">
        <v>1887174.1</v>
      </c>
      <c r="D52" s="18">
        <v>5741831.6100000003</v>
      </c>
      <c r="E52" s="18">
        <v>9298824.5</v>
      </c>
      <c r="F52" s="18">
        <v>673431.79</v>
      </c>
      <c r="G52" s="19">
        <f t="shared" si="0"/>
        <v>31191515.18</v>
      </c>
      <c r="H52" s="18">
        <v>12427411.529999999</v>
      </c>
      <c r="I52" s="18">
        <v>10846353.08</v>
      </c>
      <c r="J52" s="18">
        <v>71216.429999999993</v>
      </c>
      <c r="K52" s="18">
        <v>2904488.77</v>
      </c>
      <c r="L52" s="19">
        <f t="shared" si="1"/>
        <v>26249469.809999999</v>
      </c>
      <c r="M52" s="20">
        <f t="shared" si="2"/>
        <v>0.15844197825852463</v>
      </c>
    </row>
    <row r="53" spans="1:13" ht="16.8" customHeight="1">
      <c r="A53" s="17" t="s">
        <v>22</v>
      </c>
      <c r="B53" s="18">
        <v>44242667.82</v>
      </c>
      <c r="C53" s="18">
        <v>5587488.04</v>
      </c>
      <c r="D53" s="18">
        <v>24743575.640000001</v>
      </c>
      <c r="E53" s="18">
        <v>21730167.199999999</v>
      </c>
      <c r="F53" s="18">
        <v>2326084.2799999998</v>
      </c>
      <c r="G53" s="19">
        <f t="shared" si="0"/>
        <v>98629982.980000004</v>
      </c>
      <c r="H53" s="18">
        <v>37736291.270000003</v>
      </c>
      <c r="I53" s="18">
        <v>42453290.460000001</v>
      </c>
      <c r="J53" s="18">
        <v>42989.56</v>
      </c>
      <c r="K53" s="18">
        <v>9384778.6999999993</v>
      </c>
      <c r="L53" s="19">
        <f t="shared" si="1"/>
        <v>89617349.99000001</v>
      </c>
      <c r="M53" s="20">
        <f t="shared" si="2"/>
        <v>9.1378227164731027E-2</v>
      </c>
    </row>
    <row r="54" spans="1:13" ht="16.8" customHeight="1">
      <c r="A54" s="17" t="s">
        <v>64</v>
      </c>
      <c r="B54" s="18">
        <v>343029222.69</v>
      </c>
      <c r="C54" s="18">
        <v>32823919.510000002</v>
      </c>
      <c r="D54" s="18">
        <v>130251745.33</v>
      </c>
      <c r="E54" s="18">
        <v>463191890.18000001</v>
      </c>
      <c r="F54" s="18">
        <v>7354207.0099999998</v>
      </c>
      <c r="G54" s="19">
        <f t="shared" si="0"/>
        <v>976650984.72000003</v>
      </c>
      <c r="H54" s="18">
        <v>369019204.70999998</v>
      </c>
      <c r="I54" s="18">
        <v>267774669.19</v>
      </c>
      <c r="J54" s="18">
        <v>2298311.29</v>
      </c>
      <c r="K54" s="18">
        <v>145657873.06</v>
      </c>
      <c r="L54" s="19">
        <f t="shared" si="1"/>
        <v>784750058.25</v>
      </c>
      <c r="M54" s="20">
        <f t="shared" si="2"/>
        <v>0.19648874518364087</v>
      </c>
    </row>
    <row r="55" spans="1:13" ht="16.8" customHeight="1">
      <c r="A55" s="17" t="s">
        <v>16</v>
      </c>
      <c r="B55" s="18">
        <v>111333332.72</v>
      </c>
      <c r="C55" s="18">
        <v>15214337.630000001</v>
      </c>
      <c r="D55" s="18">
        <v>44958391.280000001</v>
      </c>
      <c r="E55" s="18">
        <v>111567579.5</v>
      </c>
      <c r="F55" s="18">
        <v>3938269.25</v>
      </c>
      <c r="G55" s="19">
        <f t="shared" si="0"/>
        <v>287011910.38</v>
      </c>
      <c r="H55" s="18">
        <v>118695461.7</v>
      </c>
      <c r="I55" s="18">
        <v>81952024.099999994</v>
      </c>
      <c r="J55" s="18">
        <v>446046.89</v>
      </c>
      <c r="K55" s="18">
        <v>36699620.420000002</v>
      </c>
      <c r="L55" s="19">
        <f t="shared" si="1"/>
        <v>237793153.11000001</v>
      </c>
      <c r="M55" s="20">
        <f t="shared" si="2"/>
        <v>0.17148681113907432</v>
      </c>
    </row>
    <row r="56" spans="1:13" ht="16.8" customHeight="1">
      <c r="A56" s="17" t="s">
        <v>15</v>
      </c>
      <c r="B56" s="18">
        <v>27356265.550000001</v>
      </c>
      <c r="C56" s="18">
        <v>2114344.7200000002</v>
      </c>
      <c r="D56" s="18">
        <v>24322715.129999999</v>
      </c>
      <c r="E56" s="18">
        <v>20389461.370000001</v>
      </c>
      <c r="F56" s="18">
        <v>4970154.88</v>
      </c>
      <c r="G56" s="19">
        <f t="shared" si="0"/>
        <v>79152941.649999991</v>
      </c>
      <c r="H56" s="18">
        <v>22421184.809999999</v>
      </c>
      <c r="I56" s="18">
        <v>27318983.350000001</v>
      </c>
      <c r="J56" s="18">
        <v>1014.49</v>
      </c>
      <c r="K56" s="18">
        <v>3057818.01</v>
      </c>
      <c r="L56" s="19">
        <f t="shared" si="1"/>
        <v>52799000.659999996</v>
      </c>
      <c r="M56" s="20">
        <f t="shared" si="2"/>
        <v>0.33294960920760674</v>
      </c>
    </row>
    <row r="57" spans="1:13" ht="16.8" customHeight="1">
      <c r="A57" s="17" t="s">
        <v>7</v>
      </c>
      <c r="B57" s="18">
        <v>254996279.96000001</v>
      </c>
      <c r="C57" s="18">
        <v>30745856.57</v>
      </c>
      <c r="D57" s="18">
        <v>138579409.83000001</v>
      </c>
      <c r="E57" s="18">
        <v>362284051.74000001</v>
      </c>
      <c r="F57" s="18">
        <v>9611635.7300000004</v>
      </c>
      <c r="G57" s="19">
        <f t="shared" si="0"/>
        <v>796217233.83000004</v>
      </c>
      <c r="H57" s="18">
        <v>265018049.69</v>
      </c>
      <c r="I57" s="18">
        <v>376674060.37</v>
      </c>
      <c r="J57" s="18">
        <v>10562036.75</v>
      </c>
      <c r="K57" s="18">
        <v>58294506.479999997</v>
      </c>
      <c r="L57" s="19">
        <f t="shared" si="1"/>
        <v>710548653.28999996</v>
      </c>
      <c r="M57" s="20">
        <f t="shared" si="2"/>
        <v>0.10759448163149297</v>
      </c>
    </row>
    <row r="58" spans="1:13">
      <c r="A58" s="32" t="s">
        <v>65</v>
      </c>
      <c r="M58" s="33">
        <f>AVERAGE(M11:M57)</f>
        <v>0.13180060148318332</v>
      </c>
    </row>
    <row r="59" spans="1:13">
      <c r="A59" s="24"/>
    </row>
    <row r="60" spans="1:13">
      <c r="A60" s="31" t="s">
        <v>66</v>
      </c>
    </row>
  </sheetData>
  <sortState ref="A13:I59">
    <sortCondition ref="A13:A59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39" workbookViewId="0">
      <selection activeCell="O40" sqref="O40"/>
    </sheetView>
  </sheetViews>
  <sheetFormatPr baseColWidth="10" defaultRowHeight="18"/>
  <cols>
    <col min="1" max="1" width="40.77734375" style="21" customWidth="1"/>
    <col min="2" max="2" width="14.109375" style="21" hidden="1" customWidth="1"/>
    <col min="3" max="3" width="14" style="21" hidden="1" customWidth="1"/>
    <col min="4" max="4" width="13.33203125" style="21" hidden="1" customWidth="1"/>
    <col min="5" max="5" width="14.33203125" style="21" hidden="1" customWidth="1"/>
    <col min="6" max="6" width="10.88671875" style="21" hidden="1" customWidth="1"/>
    <col min="7" max="7" width="15.109375" style="21" customWidth="1"/>
    <col min="8" max="8" width="14.109375" style="21" hidden="1" customWidth="1"/>
    <col min="9" max="9" width="15.6640625" style="21" hidden="1" customWidth="1"/>
    <col min="10" max="10" width="14.109375" style="21" hidden="1" customWidth="1"/>
    <col min="11" max="11" width="14.33203125" style="21" hidden="1" customWidth="1"/>
    <col min="12" max="12" width="15.44140625" style="21" customWidth="1"/>
    <col min="13" max="13" width="13.6640625" style="21" customWidth="1"/>
    <col min="14" max="16384" width="11.5546875" style="21"/>
  </cols>
  <sheetData>
    <row r="1" spans="1:16" s="1" customFormat="1" ht="16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25" t="s">
        <v>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6" s="1" customFormat="1" ht="21.6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s="1" customFormat="1" ht="16.8">
      <c r="A5" s="1" t="s">
        <v>38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s="1" customFormat="1" ht="27" customHeight="1">
      <c r="A6" s="29" t="s">
        <v>51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8"/>
      <c r="O6" s="8"/>
      <c r="P6" s="8"/>
    </row>
    <row r="7" spans="1:16" s="1" customFormat="1" ht="10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6" s="1" customFormat="1" ht="38.25" customHeight="1">
      <c r="A8" s="30" t="s">
        <v>67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6" s="1" customFormat="1" ht="16.8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6" s="1" customFormat="1" ht="52.5" customHeight="1">
      <c r="A10" s="12" t="s">
        <v>33</v>
      </c>
      <c r="B10" s="13" t="s">
        <v>40</v>
      </c>
      <c r="C10" s="13" t="s">
        <v>41</v>
      </c>
      <c r="D10" s="13" t="s">
        <v>44</v>
      </c>
      <c r="E10" s="14" t="s">
        <v>43</v>
      </c>
      <c r="F10" s="13" t="s">
        <v>42</v>
      </c>
      <c r="G10" s="15" t="s">
        <v>50</v>
      </c>
      <c r="H10" s="13" t="s">
        <v>45</v>
      </c>
      <c r="I10" s="13" t="s">
        <v>46</v>
      </c>
      <c r="J10" s="13" t="s">
        <v>39</v>
      </c>
      <c r="K10" s="13" t="s">
        <v>47</v>
      </c>
      <c r="L10" s="15" t="s">
        <v>49</v>
      </c>
      <c r="M10" s="16" t="s">
        <v>48</v>
      </c>
    </row>
    <row r="11" spans="1:16" ht="16.8" customHeight="1">
      <c r="A11" s="17" t="s">
        <v>15</v>
      </c>
      <c r="B11" s="18">
        <v>27356265.550000001</v>
      </c>
      <c r="C11" s="18">
        <v>2114344.7200000002</v>
      </c>
      <c r="D11" s="18">
        <v>24322715.129999999</v>
      </c>
      <c r="E11" s="18">
        <v>20389461.370000001</v>
      </c>
      <c r="F11" s="18">
        <v>4970154.88</v>
      </c>
      <c r="G11" s="19">
        <f>SUM(B11:F11)</f>
        <v>79152941.649999991</v>
      </c>
      <c r="H11" s="18">
        <v>22421184.809999999</v>
      </c>
      <c r="I11" s="18">
        <v>27318983.350000001</v>
      </c>
      <c r="J11" s="18">
        <v>1014.49</v>
      </c>
      <c r="K11" s="18">
        <v>3057818.01</v>
      </c>
      <c r="L11" s="19">
        <f>SUM(H11:K11)</f>
        <v>52799000.659999996</v>
      </c>
      <c r="M11" s="20">
        <f>(G11-L11)/G11</f>
        <v>0.33294960920760674</v>
      </c>
    </row>
    <row r="12" spans="1:16" ht="16.8" customHeight="1">
      <c r="A12" s="17" t="s">
        <v>61</v>
      </c>
      <c r="B12" s="18">
        <v>62846631.340000004</v>
      </c>
      <c r="C12" s="18">
        <v>9637659.0500000007</v>
      </c>
      <c r="D12" s="18">
        <v>11836004.050000001</v>
      </c>
      <c r="E12" s="18">
        <v>53845277.369999997</v>
      </c>
      <c r="F12" s="18">
        <v>692621.64</v>
      </c>
      <c r="G12" s="19">
        <f>SUM(B12:F12)</f>
        <v>138858193.44999999</v>
      </c>
      <c r="H12" s="18">
        <v>48419629.240000002</v>
      </c>
      <c r="I12" s="18">
        <v>41436233.619999997</v>
      </c>
      <c r="J12" s="18">
        <v>106871.21</v>
      </c>
      <c r="K12" s="18">
        <v>13835554.470000001</v>
      </c>
      <c r="L12" s="19">
        <f>SUM(H12:K12)</f>
        <v>103798288.53999999</v>
      </c>
      <c r="M12" s="20">
        <f>(G12-L12)/G12</f>
        <v>0.25248711681262337</v>
      </c>
    </row>
    <row r="13" spans="1:16" ht="16.8" customHeight="1">
      <c r="A13" s="17" t="s">
        <v>36</v>
      </c>
      <c r="B13" s="18">
        <v>54523622.590000004</v>
      </c>
      <c r="C13" s="18">
        <v>4717456.03</v>
      </c>
      <c r="D13" s="18">
        <v>20391936.27</v>
      </c>
      <c r="E13" s="18">
        <v>84899582.719999999</v>
      </c>
      <c r="F13" s="18">
        <v>11932725.83</v>
      </c>
      <c r="G13" s="19">
        <f>SUM(B13:F13)</f>
        <v>176465323.44000003</v>
      </c>
      <c r="H13" s="18">
        <v>52143443.600000001</v>
      </c>
      <c r="I13" s="18">
        <v>57735657.619999997</v>
      </c>
      <c r="J13" s="18">
        <v>668841.13</v>
      </c>
      <c r="K13" s="18">
        <v>25105992.690000001</v>
      </c>
      <c r="L13" s="19">
        <f>SUM(H13:K13)</f>
        <v>135653935.03999999</v>
      </c>
      <c r="M13" s="20">
        <f>(G13-L13)/G13</f>
        <v>0.23127143398162481</v>
      </c>
    </row>
    <row r="14" spans="1:16" ht="16.8" customHeight="1">
      <c r="A14" s="17" t="s">
        <v>13</v>
      </c>
      <c r="B14" s="18">
        <v>62666530.670000002</v>
      </c>
      <c r="C14" s="18">
        <v>7117005.9900000002</v>
      </c>
      <c r="D14" s="18">
        <v>21582652.059999999</v>
      </c>
      <c r="E14" s="18">
        <v>49061856.5</v>
      </c>
      <c r="F14" s="18">
        <v>2311382.91</v>
      </c>
      <c r="G14" s="19">
        <f>SUM(B14:F14)</f>
        <v>142739428.13</v>
      </c>
      <c r="H14" s="18">
        <v>69403627.379999995</v>
      </c>
      <c r="I14" s="18">
        <v>28278697.859999999</v>
      </c>
      <c r="J14" s="18">
        <v>554814.21</v>
      </c>
      <c r="K14" s="18">
        <v>14395119.210000001</v>
      </c>
      <c r="L14" s="19">
        <f>SUM(H14:K14)</f>
        <v>112632258.66</v>
      </c>
      <c r="M14" s="20">
        <f>(G14-L14)/G14</f>
        <v>0.21092398830812101</v>
      </c>
    </row>
    <row r="15" spans="1:16" ht="16.8" customHeight="1">
      <c r="A15" s="17" t="s">
        <v>64</v>
      </c>
      <c r="B15" s="18">
        <v>343029222.69</v>
      </c>
      <c r="C15" s="18">
        <v>32823919.510000002</v>
      </c>
      <c r="D15" s="18">
        <v>130251745.33</v>
      </c>
      <c r="E15" s="18">
        <v>463191890.18000001</v>
      </c>
      <c r="F15" s="18">
        <v>7354207.0099999998</v>
      </c>
      <c r="G15" s="19">
        <f>SUM(B15:F15)</f>
        <v>976650984.72000003</v>
      </c>
      <c r="H15" s="18">
        <v>369019204.70999998</v>
      </c>
      <c r="I15" s="18">
        <v>267774669.19</v>
      </c>
      <c r="J15" s="18">
        <v>2298311.29</v>
      </c>
      <c r="K15" s="18">
        <v>145657873.06</v>
      </c>
      <c r="L15" s="19">
        <f>SUM(H15:K15)</f>
        <v>784750058.25</v>
      </c>
      <c r="M15" s="20">
        <f>(G15-L15)/G15</f>
        <v>0.19648874518364087</v>
      </c>
    </row>
    <row r="16" spans="1:16" ht="16.8" customHeight="1">
      <c r="A16" s="17" t="s">
        <v>12</v>
      </c>
      <c r="B16" s="18">
        <v>78355141.040000007</v>
      </c>
      <c r="C16" s="18">
        <v>9580110.9299999997</v>
      </c>
      <c r="D16" s="18">
        <v>44528188.560000002</v>
      </c>
      <c r="E16" s="18">
        <v>52253207.82</v>
      </c>
      <c r="F16" s="18">
        <v>8154336.8799999999</v>
      </c>
      <c r="G16" s="19">
        <f>SUM(B16:F16)</f>
        <v>192870985.22999999</v>
      </c>
      <c r="H16" s="18">
        <v>59617819.100000001</v>
      </c>
      <c r="I16" s="18">
        <v>83274658.870000005</v>
      </c>
      <c r="J16" s="18">
        <v>3044782.11</v>
      </c>
      <c r="K16" s="18">
        <v>9972261.0099999998</v>
      </c>
      <c r="L16" s="19">
        <f>SUM(H16:K16)</f>
        <v>155909521.09</v>
      </c>
      <c r="M16" s="20">
        <f>(G16-L16)/G16</f>
        <v>0.19163828139273092</v>
      </c>
    </row>
    <row r="17" spans="1:13" ht="16.8" customHeight="1">
      <c r="A17" s="17" t="s">
        <v>17</v>
      </c>
      <c r="B17" s="18">
        <v>19285662.43</v>
      </c>
      <c r="C17" s="18">
        <v>3676528.59</v>
      </c>
      <c r="D17" s="18">
        <v>6858449.3200000003</v>
      </c>
      <c r="E17" s="18">
        <v>13116756.33</v>
      </c>
      <c r="F17" s="18">
        <v>2365742.16</v>
      </c>
      <c r="G17" s="19">
        <f>SUM(B17:F17)</f>
        <v>45303138.829999998</v>
      </c>
      <c r="H17" s="18">
        <v>16405042.810000001</v>
      </c>
      <c r="I17" s="18">
        <v>16682104.57</v>
      </c>
      <c r="J17" s="18">
        <v>92519.93</v>
      </c>
      <c r="K17" s="18">
        <v>3509435</v>
      </c>
      <c r="L17" s="19">
        <f>SUM(H17:K17)</f>
        <v>36689102.310000002</v>
      </c>
      <c r="M17" s="20">
        <f>(G17-L17)/G17</f>
        <v>0.19014215664667658</v>
      </c>
    </row>
    <row r="18" spans="1:13" ht="16.8" customHeight="1">
      <c r="A18" s="17" t="s">
        <v>54</v>
      </c>
      <c r="B18" s="18">
        <v>25655427.039999999</v>
      </c>
      <c r="C18" s="18">
        <v>1908737.76</v>
      </c>
      <c r="D18" s="18">
        <v>8508925.9900000002</v>
      </c>
      <c r="E18" s="18">
        <v>19785143.039999999</v>
      </c>
      <c r="F18" s="18">
        <v>2238197.14</v>
      </c>
      <c r="G18" s="19">
        <f>SUM(B18:F18)</f>
        <v>58096430.969999999</v>
      </c>
      <c r="H18" s="18">
        <v>22313894.91</v>
      </c>
      <c r="I18" s="18">
        <v>20552383.420000002</v>
      </c>
      <c r="J18" s="18">
        <v>81902.23</v>
      </c>
      <c r="K18" s="18">
        <v>4157256.5</v>
      </c>
      <c r="L18" s="19">
        <f>SUM(H18:K18)</f>
        <v>47105437.059999995</v>
      </c>
      <c r="M18" s="20">
        <f>(G18-L18)/G18</f>
        <v>0.18918535487447696</v>
      </c>
    </row>
    <row r="19" spans="1:13" ht="16.8" customHeight="1">
      <c r="A19" s="17" t="s">
        <v>1</v>
      </c>
      <c r="B19" s="18">
        <v>55423474.469999999</v>
      </c>
      <c r="C19" s="18">
        <v>12354068.51</v>
      </c>
      <c r="D19" s="18">
        <v>18273312.050000001</v>
      </c>
      <c r="E19" s="18">
        <v>62941479.43</v>
      </c>
      <c r="F19" s="18">
        <v>1958229.32</v>
      </c>
      <c r="G19" s="19">
        <f>SUM(B19:F19)</f>
        <v>150950563.78</v>
      </c>
      <c r="H19" s="18">
        <v>53479432.960000001</v>
      </c>
      <c r="I19" s="18">
        <v>51809891.159999996</v>
      </c>
      <c r="J19" s="18">
        <v>1961123.93</v>
      </c>
      <c r="K19" s="18">
        <v>15233278.640000001</v>
      </c>
      <c r="L19" s="19">
        <f>SUM(H19:K19)</f>
        <v>122483726.69000001</v>
      </c>
      <c r="M19" s="20">
        <f>(G19-L19)/G19</f>
        <v>0.18858384080955426</v>
      </c>
    </row>
    <row r="20" spans="1:13" ht="16.8" customHeight="1">
      <c r="A20" s="17" t="s">
        <v>20</v>
      </c>
      <c r="B20" s="18">
        <v>21775180.969999999</v>
      </c>
      <c r="C20" s="18">
        <v>2971315.49</v>
      </c>
      <c r="D20" s="18">
        <v>15256516.32</v>
      </c>
      <c r="E20" s="18">
        <v>14663256.49</v>
      </c>
      <c r="F20" s="18">
        <v>1372086.5</v>
      </c>
      <c r="G20" s="19">
        <f>SUM(B20:F20)</f>
        <v>56038355.770000003</v>
      </c>
      <c r="H20" s="18">
        <v>22800507.91</v>
      </c>
      <c r="I20" s="18">
        <v>19133940.190000001</v>
      </c>
      <c r="J20" s="18">
        <v>792518.24</v>
      </c>
      <c r="K20" s="18">
        <v>3024374.14</v>
      </c>
      <c r="L20" s="19">
        <f>SUM(H20:K20)</f>
        <v>45751340.480000004</v>
      </c>
      <c r="M20" s="20">
        <f>(G20-L20)/G20</f>
        <v>0.18357096935929601</v>
      </c>
    </row>
    <row r="21" spans="1:13" ht="16.8" customHeight="1">
      <c r="A21" s="17" t="s">
        <v>37</v>
      </c>
      <c r="B21" s="18">
        <v>27836728.969999999</v>
      </c>
      <c r="C21" s="18">
        <v>3724441.4</v>
      </c>
      <c r="D21" s="18">
        <v>21433970.879999999</v>
      </c>
      <c r="E21" s="18">
        <v>26032839.739999998</v>
      </c>
      <c r="F21" s="18">
        <v>142771.49</v>
      </c>
      <c r="G21" s="19">
        <f>SUM(B21:F21)</f>
        <v>79170752.479999989</v>
      </c>
      <c r="H21" s="18">
        <v>23879421.879999999</v>
      </c>
      <c r="I21" s="18">
        <v>38418890.009999998</v>
      </c>
      <c r="J21" s="18">
        <v>55573.25</v>
      </c>
      <c r="K21" s="18">
        <v>2533366.37</v>
      </c>
      <c r="L21" s="19">
        <f>SUM(H21:K21)</f>
        <v>64887251.509999998</v>
      </c>
      <c r="M21" s="20">
        <f>(G21-L21)/G21</f>
        <v>0.18041385893873207</v>
      </c>
    </row>
    <row r="22" spans="1:13" ht="16.8" customHeight="1">
      <c r="A22" s="17" t="s">
        <v>2</v>
      </c>
      <c r="B22" s="18">
        <v>74957829.019999996</v>
      </c>
      <c r="C22" s="18">
        <v>9202581.8200000003</v>
      </c>
      <c r="D22" s="18">
        <v>35794388.560000002</v>
      </c>
      <c r="E22" s="18">
        <v>79669975.019999996</v>
      </c>
      <c r="F22" s="18">
        <v>2643591.58</v>
      </c>
      <c r="G22" s="19">
        <f>SUM(B22:F22)</f>
        <v>202268366.00000003</v>
      </c>
      <c r="H22" s="18">
        <v>62970539.630000003</v>
      </c>
      <c r="I22" s="18">
        <v>94810085.590000004</v>
      </c>
      <c r="J22" s="18">
        <v>673328.02</v>
      </c>
      <c r="K22" s="18">
        <v>8915413.1300000008</v>
      </c>
      <c r="L22" s="19">
        <f>SUM(H22:K22)</f>
        <v>167369366.37</v>
      </c>
      <c r="M22" s="20">
        <f>(G22-L22)/G22</f>
        <v>0.17253810034733766</v>
      </c>
    </row>
    <row r="23" spans="1:13" ht="16.8" customHeight="1">
      <c r="A23" s="17" t="s">
        <v>16</v>
      </c>
      <c r="B23" s="18">
        <v>111333332.72</v>
      </c>
      <c r="C23" s="18">
        <v>15214337.630000001</v>
      </c>
      <c r="D23" s="18">
        <v>44958391.280000001</v>
      </c>
      <c r="E23" s="18">
        <v>111567579.5</v>
      </c>
      <c r="F23" s="18">
        <v>3938269.25</v>
      </c>
      <c r="G23" s="19">
        <f>SUM(B23:F23)</f>
        <v>287011910.38</v>
      </c>
      <c r="H23" s="18">
        <v>118695461.7</v>
      </c>
      <c r="I23" s="18">
        <v>81952024.099999994</v>
      </c>
      <c r="J23" s="18">
        <v>446046.89</v>
      </c>
      <c r="K23" s="18">
        <v>36699620.420000002</v>
      </c>
      <c r="L23" s="19">
        <f>SUM(H23:K23)</f>
        <v>237793153.11000001</v>
      </c>
      <c r="M23" s="20">
        <f>(G23-L23)/G23</f>
        <v>0.17148681113907432</v>
      </c>
    </row>
    <row r="24" spans="1:13" ht="16.8" customHeight="1">
      <c r="A24" s="17" t="s">
        <v>52</v>
      </c>
      <c r="B24" s="18">
        <v>126868200.67</v>
      </c>
      <c r="C24" s="18">
        <v>16090583.199999999</v>
      </c>
      <c r="D24" s="18">
        <v>45183096.149999999</v>
      </c>
      <c r="E24" s="18">
        <v>101934309.2</v>
      </c>
      <c r="F24" s="18">
        <v>10934395</v>
      </c>
      <c r="G24" s="19">
        <f>SUM(B24:F24)</f>
        <v>301010584.22000003</v>
      </c>
      <c r="H24" s="18">
        <v>106941844.98</v>
      </c>
      <c r="I24" s="18">
        <v>114232701.65000001</v>
      </c>
      <c r="J24" s="18">
        <v>1033226.75</v>
      </c>
      <c r="K24" s="18">
        <v>29543452.23</v>
      </c>
      <c r="L24" s="19">
        <f>SUM(H24:K24)</f>
        <v>251751225.60999998</v>
      </c>
      <c r="M24" s="20">
        <f>(G24-L24)/G24</f>
        <v>0.16364659979530086</v>
      </c>
    </row>
    <row r="25" spans="1:13" ht="16.8" customHeight="1">
      <c r="A25" s="17" t="s">
        <v>25</v>
      </c>
      <c r="B25" s="18">
        <v>1078752143.3399999</v>
      </c>
      <c r="C25" s="18">
        <v>106526956.76000001</v>
      </c>
      <c r="D25" s="18">
        <v>415998937.19999999</v>
      </c>
      <c r="E25" s="18">
        <v>1464803261.9400001</v>
      </c>
      <c r="F25" s="18">
        <v>36981193.280000001</v>
      </c>
      <c r="G25" s="19">
        <f>SUM(B25:F25)</f>
        <v>3103062492.52</v>
      </c>
      <c r="H25" s="18">
        <v>652145334.29999995</v>
      </c>
      <c r="I25" s="18">
        <v>953286072.08000004</v>
      </c>
      <c r="J25" s="18">
        <v>12178651.08</v>
      </c>
      <c r="K25" s="18">
        <v>989017821.24000001</v>
      </c>
      <c r="L25" s="19">
        <f>SUM(H25:K25)</f>
        <v>2606627878.6999998</v>
      </c>
      <c r="M25" s="20">
        <f>(G25-L25)/G25</f>
        <v>0.159982151508926</v>
      </c>
    </row>
    <row r="26" spans="1:13" ht="16.8" customHeight="1">
      <c r="A26" s="17" t="s">
        <v>9</v>
      </c>
      <c r="B26" s="18">
        <v>13590253.18</v>
      </c>
      <c r="C26" s="18">
        <v>1887174.1</v>
      </c>
      <c r="D26" s="18">
        <v>5741831.6100000003</v>
      </c>
      <c r="E26" s="18">
        <v>9298824.5</v>
      </c>
      <c r="F26" s="18">
        <v>673431.79</v>
      </c>
      <c r="G26" s="19">
        <f>SUM(B26:F26)</f>
        <v>31191515.18</v>
      </c>
      <c r="H26" s="18">
        <v>12427411.529999999</v>
      </c>
      <c r="I26" s="18">
        <v>10846353.08</v>
      </c>
      <c r="J26" s="18">
        <v>71216.429999999993</v>
      </c>
      <c r="K26" s="18">
        <v>2904488.77</v>
      </c>
      <c r="L26" s="19">
        <f>SUM(H26:K26)</f>
        <v>26249469.809999999</v>
      </c>
      <c r="M26" s="20">
        <f>(G26-L26)/G26</f>
        <v>0.15844197825852463</v>
      </c>
    </row>
    <row r="27" spans="1:13" ht="16.8" customHeight="1">
      <c r="A27" s="17" t="s">
        <v>6</v>
      </c>
      <c r="B27" s="18">
        <v>285210171.93000001</v>
      </c>
      <c r="C27" s="18">
        <v>29564832.670000002</v>
      </c>
      <c r="D27" s="18">
        <v>141702588.28999999</v>
      </c>
      <c r="E27" s="18">
        <v>417916616.36000001</v>
      </c>
      <c r="F27" s="18">
        <v>13392771.91</v>
      </c>
      <c r="G27" s="19">
        <f>SUM(B27:F27)</f>
        <v>887786981.15999997</v>
      </c>
      <c r="H27" s="18">
        <v>342878567.97000003</v>
      </c>
      <c r="I27" s="18">
        <v>178740519.24000001</v>
      </c>
      <c r="J27" s="18">
        <v>11526533.33</v>
      </c>
      <c r="K27" s="18">
        <v>218210506.24000001</v>
      </c>
      <c r="L27" s="19">
        <f>SUM(H27:K27)</f>
        <v>751356126.77999997</v>
      </c>
      <c r="M27" s="20">
        <f>(G27-L27)/G27</f>
        <v>0.15367521407189003</v>
      </c>
    </row>
    <row r="28" spans="1:13" ht="16.8" customHeight="1">
      <c r="A28" s="17" t="s">
        <v>10</v>
      </c>
      <c r="B28" s="18">
        <v>187497066.22999999</v>
      </c>
      <c r="C28" s="18">
        <v>34022774.329999998</v>
      </c>
      <c r="D28" s="18">
        <v>131034338.12</v>
      </c>
      <c r="E28" s="18">
        <v>113703418.18000001</v>
      </c>
      <c r="F28" s="18">
        <v>3461202.49</v>
      </c>
      <c r="G28" s="19">
        <f>SUM(B28:F28)</f>
        <v>469718799.35000002</v>
      </c>
      <c r="H28" s="18">
        <v>178298095.63</v>
      </c>
      <c r="I28" s="18">
        <v>141663229.58000001</v>
      </c>
      <c r="J28" s="18">
        <v>2881417.5</v>
      </c>
      <c r="K28" s="18">
        <v>78957518.920000002</v>
      </c>
      <c r="L28" s="19">
        <f>SUM(H28:K28)</f>
        <v>401800261.63000005</v>
      </c>
      <c r="M28" s="20">
        <f>(G28-L28)/G28</f>
        <v>0.14459403756883074</v>
      </c>
    </row>
    <row r="29" spans="1:13" ht="16.8" customHeight="1">
      <c r="A29" s="17" t="s">
        <v>5</v>
      </c>
      <c r="B29" s="18">
        <v>228656802.53</v>
      </c>
      <c r="C29" s="18">
        <v>25272729.239999998</v>
      </c>
      <c r="D29" s="18">
        <v>69938161.540000007</v>
      </c>
      <c r="E29" s="18">
        <v>365298822.32999998</v>
      </c>
      <c r="F29" s="18">
        <v>11426640.380000001</v>
      </c>
      <c r="G29" s="19">
        <f>SUM(B29:F29)</f>
        <v>700593156.01999998</v>
      </c>
      <c r="H29" s="18">
        <v>220335541.22999999</v>
      </c>
      <c r="I29" s="18">
        <v>181339087.34999999</v>
      </c>
      <c r="J29" s="18">
        <v>7898965.9699999997</v>
      </c>
      <c r="K29" s="18">
        <v>189856057.22999999</v>
      </c>
      <c r="L29" s="19">
        <f>SUM(H29:K29)</f>
        <v>599429651.77999997</v>
      </c>
      <c r="M29" s="20">
        <f>(G29-L29)/G29</f>
        <v>0.14439693475554316</v>
      </c>
    </row>
    <row r="30" spans="1:13" ht="16.8" customHeight="1">
      <c r="A30" s="17" t="s">
        <v>4</v>
      </c>
      <c r="B30" s="18">
        <v>111027938.87</v>
      </c>
      <c r="C30" s="18">
        <v>12250854.210000001</v>
      </c>
      <c r="D30" s="18">
        <v>30793677.109999999</v>
      </c>
      <c r="E30" s="18">
        <v>134838123.18000001</v>
      </c>
      <c r="F30" s="18">
        <v>3687738.86</v>
      </c>
      <c r="G30" s="19">
        <f>SUM(B30:F30)</f>
        <v>292598332.23000002</v>
      </c>
      <c r="H30" s="18">
        <v>115668455.36</v>
      </c>
      <c r="I30" s="18">
        <v>63549649.369999997</v>
      </c>
      <c r="J30" s="18">
        <v>3506660.2</v>
      </c>
      <c r="K30" s="18">
        <v>67676027.859999999</v>
      </c>
      <c r="L30" s="19">
        <f>SUM(H30:K30)</f>
        <v>250400792.78999996</v>
      </c>
      <c r="M30" s="20">
        <f>(G30-L30)/G30</f>
        <v>0.14421660956983937</v>
      </c>
    </row>
    <row r="31" spans="1:13" ht="16.8" customHeight="1">
      <c r="A31" s="17" t="s">
        <v>19</v>
      </c>
      <c r="B31" s="18">
        <v>36404338.979999997</v>
      </c>
      <c r="C31" s="18">
        <v>5920581.2199999997</v>
      </c>
      <c r="D31" s="18">
        <v>18736584.100000001</v>
      </c>
      <c r="E31" s="18">
        <v>21091061.649999999</v>
      </c>
      <c r="F31" s="18">
        <v>204669.15</v>
      </c>
      <c r="G31" s="19">
        <f>SUM(B31:F31)</f>
        <v>82357235.099999994</v>
      </c>
      <c r="H31" s="18">
        <v>34385734.469999999</v>
      </c>
      <c r="I31" s="18">
        <v>22815316.66</v>
      </c>
      <c r="J31" s="18">
        <v>55684.17</v>
      </c>
      <c r="K31" s="18">
        <v>13382838.310000001</v>
      </c>
      <c r="L31" s="19">
        <f>SUM(H31:K31)</f>
        <v>70639573.609999999</v>
      </c>
      <c r="M31" s="20">
        <f>(G31-L31)/G31</f>
        <v>0.14227847105080868</v>
      </c>
    </row>
    <row r="32" spans="1:13" ht="16.8" customHeight="1">
      <c r="A32" s="17" t="s">
        <v>55</v>
      </c>
      <c r="B32" s="18">
        <v>57110680.799999997</v>
      </c>
      <c r="C32" s="18">
        <v>5555859.3700000001</v>
      </c>
      <c r="D32" s="18">
        <v>32197256.530000001</v>
      </c>
      <c r="E32" s="18">
        <v>41300670.310000002</v>
      </c>
      <c r="F32" s="18">
        <v>1653184.14</v>
      </c>
      <c r="G32" s="19">
        <f>SUM(B32:F32)</f>
        <v>137817651.14999998</v>
      </c>
      <c r="H32" s="18">
        <v>54200635.109999999</v>
      </c>
      <c r="I32" s="18">
        <v>50913449.850000001</v>
      </c>
      <c r="J32" s="18">
        <v>264890.71999999997</v>
      </c>
      <c r="K32" s="18">
        <v>13073649.18</v>
      </c>
      <c r="L32" s="19">
        <f>SUM(H32:K32)</f>
        <v>118452624.86000001</v>
      </c>
      <c r="M32" s="20">
        <f>(G32-L32)/G32</f>
        <v>0.1405119455193963</v>
      </c>
    </row>
    <row r="33" spans="1:13" ht="16.8" customHeight="1">
      <c r="A33" s="17" t="s">
        <v>18</v>
      </c>
      <c r="B33" s="18">
        <v>62347718.210000001</v>
      </c>
      <c r="C33" s="18">
        <v>8863081.9900000002</v>
      </c>
      <c r="D33" s="18">
        <v>28879733.079999998</v>
      </c>
      <c r="E33" s="18">
        <v>55426538.509999998</v>
      </c>
      <c r="F33" s="18">
        <v>6364927.6600000001</v>
      </c>
      <c r="G33" s="19">
        <f>SUM(B33:F33)</f>
        <v>161881999.44999999</v>
      </c>
      <c r="H33" s="18">
        <v>44561294.520000003</v>
      </c>
      <c r="I33" s="18">
        <v>62995107.240000002</v>
      </c>
      <c r="J33" s="18">
        <v>262628.59000000003</v>
      </c>
      <c r="K33" s="18">
        <v>31503478.350000001</v>
      </c>
      <c r="L33" s="19">
        <f>SUM(H33:K33)</f>
        <v>139322508.70000002</v>
      </c>
      <c r="M33" s="20">
        <f>(G33-L33)/G33</f>
        <v>0.13935762361872639</v>
      </c>
    </row>
    <row r="34" spans="1:13" ht="16.8" customHeight="1">
      <c r="A34" s="17" t="s">
        <v>11</v>
      </c>
      <c r="B34" s="18">
        <v>80630815.760000005</v>
      </c>
      <c r="C34" s="18">
        <v>10092789.76</v>
      </c>
      <c r="D34" s="18">
        <v>41676330.649999999</v>
      </c>
      <c r="E34" s="18">
        <v>63008404.130000003</v>
      </c>
      <c r="F34" s="18">
        <v>2857771.14</v>
      </c>
      <c r="G34" s="19">
        <f>SUM(B34:F34)</f>
        <v>198266111.44</v>
      </c>
      <c r="H34" s="18">
        <v>70065984.739999995</v>
      </c>
      <c r="I34" s="18">
        <v>84325383.010000005</v>
      </c>
      <c r="J34" s="18">
        <v>920972.02</v>
      </c>
      <c r="K34" s="18">
        <v>15667546.720000001</v>
      </c>
      <c r="L34" s="19">
        <f>SUM(H34:K34)</f>
        <v>170979886.49000001</v>
      </c>
      <c r="M34" s="20">
        <f>(G34-L34)/G34</f>
        <v>0.13762425031600745</v>
      </c>
    </row>
    <row r="35" spans="1:13" ht="16.8" customHeight="1">
      <c r="A35" s="17" t="s">
        <v>24</v>
      </c>
      <c r="B35" s="18">
        <v>75002590.430000007</v>
      </c>
      <c r="C35" s="18">
        <v>5302429.72</v>
      </c>
      <c r="D35" s="18">
        <v>47133521.890000001</v>
      </c>
      <c r="E35" s="18">
        <v>55666293.780000001</v>
      </c>
      <c r="F35" s="18">
        <v>1884566.64</v>
      </c>
      <c r="G35" s="19">
        <f>SUM(B35:F35)</f>
        <v>184989402.45999998</v>
      </c>
      <c r="H35" s="18">
        <v>65698697.479999997</v>
      </c>
      <c r="I35" s="18">
        <v>69603246.349999994</v>
      </c>
      <c r="J35" s="18">
        <v>995505.73</v>
      </c>
      <c r="K35" s="18">
        <v>23916585.140000001</v>
      </c>
      <c r="L35" s="19">
        <f>SUM(H35:K35)</f>
        <v>160214034.69999999</v>
      </c>
      <c r="M35" s="20">
        <f>(G35-L35)/G35</f>
        <v>0.13392857877551737</v>
      </c>
    </row>
    <row r="36" spans="1:13" ht="16.8" customHeight="1">
      <c r="A36" s="17" t="s">
        <v>26</v>
      </c>
      <c r="B36" s="18">
        <v>75621512.189999998</v>
      </c>
      <c r="C36" s="18">
        <v>7830919.9699999997</v>
      </c>
      <c r="D36" s="18">
        <v>35442219.490000002</v>
      </c>
      <c r="E36" s="18">
        <v>60939346.130000003</v>
      </c>
      <c r="F36" s="18">
        <v>680256.67</v>
      </c>
      <c r="G36" s="19">
        <f>SUM(B36:F36)</f>
        <v>180514254.44999999</v>
      </c>
      <c r="H36" s="18">
        <v>74033727.75</v>
      </c>
      <c r="I36" s="18">
        <v>65601335.890000001</v>
      </c>
      <c r="J36" s="18">
        <v>706180.37</v>
      </c>
      <c r="K36" s="18">
        <v>16906746.27</v>
      </c>
      <c r="L36" s="19">
        <f>SUM(H36:K36)</f>
        <v>157247990.28</v>
      </c>
      <c r="M36" s="20">
        <f>(G36-L36)/G36</f>
        <v>0.12888879186238686</v>
      </c>
    </row>
    <row r="37" spans="1:13" ht="16.8" customHeight="1">
      <c r="A37" s="17" t="s">
        <v>53</v>
      </c>
      <c r="B37" s="18">
        <v>24642689.390000001</v>
      </c>
      <c r="C37" s="18">
        <v>2233740.7799999998</v>
      </c>
      <c r="D37" s="18">
        <v>16024022.380000001</v>
      </c>
      <c r="E37" s="18">
        <v>20503645.23</v>
      </c>
      <c r="F37" s="18">
        <v>378160.94</v>
      </c>
      <c r="G37" s="19">
        <f>SUM(B37:F37)</f>
        <v>63782258.719999999</v>
      </c>
      <c r="H37" s="18">
        <v>24693895.210000001</v>
      </c>
      <c r="I37" s="18">
        <v>21938469.120000001</v>
      </c>
      <c r="J37" s="18">
        <v>362511.1</v>
      </c>
      <c r="K37" s="18">
        <v>8921169.1099999994</v>
      </c>
      <c r="L37" s="19">
        <f>SUM(H37:K37)</f>
        <v>55916044.539999999</v>
      </c>
      <c r="M37" s="20">
        <f>(G37-L37)/G37</f>
        <v>0.12332918805105621</v>
      </c>
    </row>
    <row r="38" spans="1:13" ht="16.8" customHeight="1">
      <c r="A38" s="17" t="s">
        <v>30</v>
      </c>
      <c r="B38" s="18">
        <v>2169036120.71</v>
      </c>
      <c r="C38" s="18">
        <v>188118049.21000001</v>
      </c>
      <c r="D38" s="18">
        <v>679814215.53999996</v>
      </c>
      <c r="E38" s="18">
        <v>1938257163.46</v>
      </c>
      <c r="F38" s="18">
        <v>99828525.359999999</v>
      </c>
      <c r="G38" s="19">
        <f>SUM(B38:F38)</f>
        <v>5075054074.2799997</v>
      </c>
      <c r="H38" s="18">
        <v>1656573899.3699999</v>
      </c>
      <c r="I38" s="18">
        <v>2124909955.23</v>
      </c>
      <c r="J38" s="18">
        <v>83260018.859999999</v>
      </c>
      <c r="K38" s="18">
        <v>629454022.55999994</v>
      </c>
      <c r="L38" s="19">
        <f>SUM(H38:K38)</f>
        <v>4494197896.0200005</v>
      </c>
      <c r="M38" s="20">
        <f>(G38-L38)/G38</f>
        <v>0.1144531998592361</v>
      </c>
    </row>
    <row r="39" spans="1:13" ht="16.8" customHeight="1">
      <c r="A39" s="17" t="s">
        <v>57</v>
      </c>
      <c r="B39" s="18">
        <v>33395280.379999999</v>
      </c>
      <c r="C39" s="18">
        <v>3485754.9</v>
      </c>
      <c r="D39" s="18">
        <v>25603799.68</v>
      </c>
      <c r="E39" s="18">
        <v>40722638.509999998</v>
      </c>
      <c r="F39" s="18">
        <v>289776.28999999998</v>
      </c>
      <c r="G39" s="19">
        <f>SUM(B39:F39)</f>
        <v>103497249.76000001</v>
      </c>
      <c r="H39" s="18">
        <v>35852145.979999997</v>
      </c>
      <c r="I39" s="18">
        <v>50847312.600000001</v>
      </c>
      <c r="J39" s="18">
        <v>498081.63</v>
      </c>
      <c r="K39" s="18">
        <v>4883162.0199999996</v>
      </c>
      <c r="L39" s="19">
        <f>SUM(H39:K39)</f>
        <v>92080702.229999989</v>
      </c>
      <c r="M39" s="20">
        <f>(G39-L39)/G39</f>
        <v>0.11030773819085891</v>
      </c>
    </row>
    <row r="40" spans="1:13" ht="16.8" customHeight="1">
      <c r="A40" s="17" t="s">
        <v>7</v>
      </c>
      <c r="B40" s="18">
        <v>254996279.96000001</v>
      </c>
      <c r="C40" s="18">
        <v>30745856.57</v>
      </c>
      <c r="D40" s="18">
        <v>138579409.83000001</v>
      </c>
      <c r="E40" s="18">
        <v>362284051.74000001</v>
      </c>
      <c r="F40" s="18">
        <v>9611635.7300000004</v>
      </c>
      <c r="G40" s="19">
        <f>SUM(B40:F40)</f>
        <v>796217233.83000004</v>
      </c>
      <c r="H40" s="18">
        <v>265018049.69</v>
      </c>
      <c r="I40" s="18">
        <v>376674060.37</v>
      </c>
      <c r="J40" s="18">
        <v>10562036.75</v>
      </c>
      <c r="K40" s="18">
        <v>58294506.479999997</v>
      </c>
      <c r="L40" s="19">
        <f>SUM(H40:K40)</f>
        <v>710548653.28999996</v>
      </c>
      <c r="M40" s="20">
        <f>(G40-L40)/G40</f>
        <v>0.10759448163149297</v>
      </c>
    </row>
    <row r="41" spans="1:13" ht="16.8" customHeight="1">
      <c r="A41" s="17" t="s">
        <v>8</v>
      </c>
      <c r="B41" s="18">
        <v>22518333.300000001</v>
      </c>
      <c r="C41" s="18">
        <v>2734914.46</v>
      </c>
      <c r="D41" s="18">
        <v>11086135.73</v>
      </c>
      <c r="E41" s="18">
        <v>14837526</v>
      </c>
      <c r="F41" s="18">
        <v>221926</v>
      </c>
      <c r="G41" s="19">
        <f>SUM(B41:F41)</f>
        <v>51398835.490000002</v>
      </c>
      <c r="H41" s="18">
        <v>21463651</v>
      </c>
      <c r="I41" s="18">
        <v>21295560.84</v>
      </c>
      <c r="J41" s="18">
        <v>204011.06</v>
      </c>
      <c r="K41" s="18">
        <v>2992600.21</v>
      </c>
      <c r="L41" s="19">
        <f>SUM(H41:K41)</f>
        <v>45955823.110000007</v>
      </c>
      <c r="M41" s="20">
        <f>(G41-L41)/G41</f>
        <v>0.1058975816885768</v>
      </c>
    </row>
    <row r="42" spans="1:13" ht="16.8" customHeight="1">
      <c r="A42" s="17" t="s">
        <v>31</v>
      </c>
      <c r="B42" s="18">
        <v>60943309.369999997</v>
      </c>
      <c r="C42" s="18">
        <v>10111084.01</v>
      </c>
      <c r="D42" s="18">
        <v>47899616.310000002</v>
      </c>
      <c r="E42" s="18">
        <v>111656731.79000001</v>
      </c>
      <c r="F42" s="18">
        <v>2316096.23</v>
      </c>
      <c r="G42" s="19">
        <f>SUM(B42:F42)</f>
        <v>232926837.71000001</v>
      </c>
      <c r="H42" s="18">
        <v>106557415.66</v>
      </c>
      <c r="I42" s="18">
        <v>82364079.790000007</v>
      </c>
      <c r="J42" s="18">
        <v>397171.28</v>
      </c>
      <c r="K42" s="18">
        <v>19116811.359999999</v>
      </c>
      <c r="L42" s="19">
        <f>SUM(H42:K42)</f>
        <v>208435478.08999997</v>
      </c>
      <c r="M42" s="20">
        <f>(G42-L42)/G42</f>
        <v>0.10514614743747312</v>
      </c>
    </row>
    <row r="43" spans="1:13" ht="16.8" customHeight="1">
      <c r="A43" s="17" t="s">
        <v>63</v>
      </c>
      <c r="B43" s="18">
        <v>75647538.040000007</v>
      </c>
      <c r="C43" s="18">
        <v>5687542.96</v>
      </c>
      <c r="D43" s="18">
        <v>72501913.859999999</v>
      </c>
      <c r="E43" s="18">
        <v>193598682.96000001</v>
      </c>
      <c r="F43" s="18">
        <v>5805212.8799999999</v>
      </c>
      <c r="G43" s="19">
        <f>SUM(B43:F43)</f>
        <v>353240890.70000005</v>
      </c>
      <c r="H43" s="18">
        <v>103723080.95999999</v>
      </c>
      <c r="I43" s="18">
        <v>110470534.34</v>
      </c>
      <c r="J43" s="18">
        <v>421201.72</v>
      </c>
      <c r="K43" s="18">
        <v>101829932.73</v>
      </c>
      <c r="L43" s="19">
        <f>SUM(H43:K43)</f>
        <v>316444749.75</v>
      </c>
      <c r="M43" s="20">
        <f>(G43-L43)/G43</f>
        <v>0.10416727485055015</v>
      </c>
    </row>
    <row r="44" spans="1:13" ht="16.8" customHeight="1">
      <c r="A44" s="17" t="s">
        <v>0</v>
      </c>
      <c r="B44" s="18">
        <v>109642711.7</v>
      </c>
      <c r="C44" s="18">
        <v>14804107.029999999</v>
      </c>
      <c r="D44" s="18">
        <v>58828349.950000003</v>
      </c>
      <c r="E44" s="18">
        <v>111736193</v>
      </c>
      <c r="F44" s="18">
        <v>9402726.1600000001</v>
      </c>
      <c r="G44" s="19">
        <f>SUM(B44:F44)</f>
        <v>304414087.84000003</v>
      </c>
      <c r="H44" s="18">
        <v>119077619.42</v>
      </c>
      <c r="I44" s="18">
        <v>111998463.40000001</v>
      </c>
      <c r="J44" s="18">
        <v>3217411.46</v>
      </c>
      <c r="K44" s="18">
        <v>39680015.130000003</v>
      </c>
      <c r="L44" s="19">
        <f>SUM(H44:K44)</f>
        <v>273973509.41000003</v>
      </c>
      <c r="M44" s="20">
        <f>(G44-L44)/G44</f>
        <v>9.9997272287869823E-2</v>
      </c>
    </row>
    <row r="45" spans="1:13" ht="16.8" customHeight="1">
      <c r="A45" s="17" t="s">
        <v>28</v>
      </c>
      <c r="B45" s="18">
        <v>98541720.439999998</v>
      </c>
      <c r="C45" s="18">
        <v>11137803.279999999</v>
      </c>
      <c r="D45" s="18">
        <v>50807533.82</v>
      </c>
      <c r="E45" s="18">
        <v>93144759.430000007</v>
      </c>
      <c r="F45" s="18">
        <v>3227928.65</v>
      </c>
      <c r="G45" s="19">
        <f>SUM(B45:F45)</f>
        <v>256859745.62</v>
      </c>
      <c r="H45" s="18">
        <v>73069222.480000004</v>
      </c>
      <c r="I45" s="18">
        <v>125535180.63</v>
      </c>
      <c r="J45" s="18">
        <v>275881.03999999998</v>
      </c>
      <c r="K45" s="18">
        <v>32640759.16</v>
      </c>
      <c r="L45" s="19">
        <f>SUM(H45:K45)</f>
        <v>231521043.31</v>
      </c>
      <c r="M45" s="20">
        <f>(G45-L45)/G45</f>
        <v>9.864800826940881E-2</v>
      </c>
    </row>
    <row r="46" spans="1:13" ht="16.8" customHeight="1">
      <c r="A46" s="17" t="s">
        <v>21</v>
      </c>
      <c r="B46" s="18">
        <v>68993176.040000007</v>
      </c>
      <c r="C46" s="18">
        <v>8058579.79</v>
      </c>
      <c r="D46" s="18">
        <v>32640724</v>
      </c>
      <c r="E46" s="18">
        <v>47793476.439999998</v>
      </c>
      <c r="F46" s="18">
        <v>1974632.34</v>
      </c>
      <c r="G46" s="19">
        <f>SUM(B46:F46)</f>
        <v>159460588.61000001</v>
      </c>
      <c r="H46" s="18">
        <v>76171018.5</v>
      </c>
      <c r="I46" s="18">
        <v>53532000.32</v>
      </c>
      <c r="J46" s="18">
        <v>306142.45</v>
      </c>
      <c r="K46" s="18">
        <v>13799147.75</v>
      </c>
      <c r="L46" s="19">
        <f>SUM(H46:K46)</f>
        <v>143808309.01999998</v>
      </c>
      <c r="M46" s="20">
        <f>(G46-L46)/G46</f>
        <v>9.8157668464911557E-2</v>
      </c>
    </row>
    <row r="47" spans="1:13" ht="16.8" customHeight="1">
      <c r="A47" s="17" t="s">
        <v>58</v>
      </c>
      <c r="B47" s="18">
        <v>60719142.920000002</v>
      </c>
      <c r="C47" s="18">
        <v>40385162.490000002</v>
      </c>
      <c r="D47" s="18">
        <v>23816002.609999999</v>
      </c>
      <c r="E47" s="18">
        <v>100396076.36</v>
      </c>
      <c r="F47" s="18">
        <v>648954.52</v>
      </c>
      <c r="G47" s="19">
        <f>SUM(B47:F47)</f>
        <v>225965338.90000001</v>
      </c>
      <c r="H47" s="18">
        <v>79841719.329999998</v>
      </c>
      <c r="I47" s="18">
        <v>97080837.379999995</v>
      </c>
      <c r="J47" s="18">
        <v>1015469.63</v>
      </c>
      <c r="K47" s="18">
        <v>25968677.07</v>
      </c>
      <c r="L47" s="19">
        <f>SUM(H47:K47)</f>
        <v>203906703.40999997</v>
      </c>
      <c r="M47" s="20">
        <f>(G47-L47)/G47</f>
        <v>9.761955350046847E-2</v>
      </c>
    </row>
    <row r="48" spans="1:13" ht="16.8" customHeight="1">
      <c r="A48" s="17" t="s">
        <v>62</v>
      </c>
      <c r="B48" s="18">
        <v>92150231.060000002</v>
      </c>
      <c r="C48" s="18">
        <v>7703726.2400000002</v>
      </c>
      <c r="D48" s="18">
        <v>27833177.600000001</v>
      </c>
      <c r="E48" s="18">
        <v>50159956.219999999</v>
      </c>
      <c r="F48" s="18">
        <v>1662952.76</v>
      </c>
      <c r="G48" s="19">
        <f>SUM(B48:F48)</f>
        <v>179510043.88</v>
      </c>
      <c r="H48" s="18">
        <v>67826177.900000006</v>
      </c>
      <c r="I48" s="18">
        <v>84966877.75</v>
      </c>
      <c r="J48" s="18">
        <v>182630.06</v>
      </c>
      <c r="K48" s="18">
        <v>9829245.9399999995</v>
      </c>
      <c r="L48" s="19">
        <f>SUM(H48:K48)</f>
        <v>162804931.65000001</v>
      </c>
      <c r="M48" s="20">
        <f>(G48-L48)/G48</f>
        <v>9.3059484967688649E-2</v>
      </c>
    </row>
    <row r="49" spans="1:13" ht="16.8" customHeight="1">
      <c r="A49" s="17" t="s">
        <v>35</v>
      </c>
      <c r="B49" s="18">
        <v>99734065.170000002</v>
      </c>
      <c r="C49" s="18">
        <v>10480519.119999999</v>
      </c>
      <c r="D49" s="18">
        <v>34221127.189999998</v>
      </c>
      <c r="E49" s="18">
        <v>73980056.810000002</v>
      </c>
      <c r="F49" s="18">
        <v>1283906.5600000001</v>
      </c>
      <c r="G49" s="19">
        <f>SUM(B49:F49)</f>
        <v>219699674.85000002</v>
      </c>
      <c r="H49" s="18">
        <v>63592447.579999998</v>
      </c>
      <c r="I49" s="18">
        <v>99933232.140000001</v>
      </c>
      <c r="J49" s="18">
        <v>586138.31999999995</v>
      </c>
      <c r="K49" s="18">
        <v>35257338.549999997</v>
      </c>
      <c r="L49" s="19">
        <f>SUM(H49:K49)</f>
        <v>199369156.58999997</v>
      </c>
      <c r="M49" s="20">
        <f>(G49-L49)/G49</f>
        <v>9.2537771272901123E-2</v>
      </c>
    </row>
    <row r="50" spans="1:13" ht="16.8" customHeight="1">
      <c r="A50" s="17" t="s">
        <v>22</v>
      </c>
      <c r="B50" s="18">
        <v>44242667.82</v>
      </c>
      <c r="C50" s="18">
        <v>5587488.04</v>
      </c>
      <c r="D50" s="18">
        <v>24743575.640000001</v>
      </c>
      <c r="E50" s="18">
        <v>21730167.199999999</v>
      </c>
      <c r="F50" s="18">
        <v>2326084.2799999998</v>
      </c>
      <c r="G50" s="19">
        <f>SUM(B50:F50)</f>
        <v>98629982.980000004</v>
      </c>
      <c r="H50" s="18">
        <v>37736291.270000003</v>
      </c>
      <c r="I50" s="18">
        <v>42453290.460000001</v>
      </c>
      <c r="J50" s="18">
        <v>42989.56</v>
      </c>
      <c r="K50" s="18">
        <v>9384778.6999999993</v>
      </c>
      <c r="L50" s="19">
        <f>SUM(H50:K50)</f>
        <v>89617349.99000001</v>
      </c>
      <c r="M50" s="20">
        <f>(G50-L50)/G50</f>
        <v>9.1378227164731027E-2</v>
      </c>
    </row>
    <row r="51" spans="1:13" ht="16.8" customHeight="1">
      <c r="A51" s="17" t="s">
        <v>27</v>
      </c>
      <c r="B51" s="18">
        <v>34951259.170000002</v>
      </c>
      <c r="C51" s="18">
        <v>4187658.36</v>
      </c>
      <c r="D51" s="18">
        <v>11949668.710000001</v>
      </c>
      <c r="E51" s="18">
        <v>28216773.91</v>
      </c>
      <c r="F51" s="18">
        <v>148269.85</v>
      </c>
      <c r="G51" s="19">
        <f>SUM(B51:F51)</f>
        <v>79453630</v>
      </c>
      <c r="H51" s="18">
        <v>30302426.370000001</v>
      </c>
      <c r="I51" s="18">
        <v>30021413.989999998</v>
      </c>
      <c r="J51" s="18">
        <v>69286.89</v>
      </c>
      <c r="K51" s="18">
        <v>11973927.199999999</v>
      </c>
      <c r="L51" s="19">
        <f>SUM(H51:K51)</f>
        <v>72367054.450000003</v>
      </c>
      <c r="M51" s="20">
        <f>(G51-L51)/G51</f>
        <v>8.9191337765184509E-2</v>
      </c>
    </row>
    <row r="52" spans="1:13" ht="16.8" customHeight="1">
      <c r="A52" s="17" t="s">
        <v>56</v>
      </c>
      <c r="B52" s="18">
        <v>190260860.63999999</v>
      </c>
      <c r="C52" s="18">
        <v>19030073.059999999</v>
      </c>
      <c r="D52" s="18">
        <v>79849956.200000003</v>
      </c>
      <c r="E52" s="18">
        <v>123462510.05</v>
      </c>
      <c r="F52" s="18">
        <v>4368733.21</v>
      </c>
      <c r="G52" s="19">
        <f>SUM(B52:F52)</f>
        <v>416972133.15999997</v>
      </c>
      <c r="H52" s="18">
        <v>162469720.99000001</v>
      </c>
      <c r="I52" s="18">
        <v>172933773.19999999</v>
      </c>
      <c r="J52" s="18">
        <v>907094.26</v>
      </c>
      <c r="K52" s="18">
        <v>45181208.200000003</v>
      </c>
      <c r="L52" s="19">
        <f>SUM(H52:K52)</f>
        <v>381491796.64999998</v>
      </c>
      <c r="M52" s="20">
        <f>(G52-L52)/G52</f>
        <v>8.5090426166166661E-2</v>
      </c>
    </row>
    <row r="53" spans="1:13" ht="16.8" customHeight="1">
      <c r="A53" s="17" t="s">
        <v>32</v>
      </c>
      <c r="B53" s="18">
        <v>53630108.770000003</v>
      </c>
      <c r="C53" s="18">
        <v>6027888.8899999997</v>
      </c>
      <c r="D53" s="18">
        <v>34068803.310000002</v>
      </c>
      <c r="E53" s="18">
        <v>50553412.079999998</v>
      </c>
      <c r="F53" s="18">
        <v>2168413.88</v>
      </c>
      <c r="G53" s="19">
        <f>SUM(B53:F53)</f>
        <v>146448626.93000001</v>
      </c>
      <c r="H53" s="18">
        <v>51131929.68</v>
      </c>
      <c r="I53" s="18">
        <v>66156449.350000001</v>
      </c>
      <c r="J53" s="18">
        <v>196015.26</v>
      </c>
      <c r="K53" s="18">
        <v>18556310.629999999</v>
      </c>
      <c r="L53" s="19">
        <f>SUM(H53:K53)</f>
        <v>136040704.92000002</v>
      </c>
      <c r="M53" s="20">
        <f>(G53-L53)/G53</f>
        <v>7.1068757885827116E-2</v>
      </c>
    </row>
    <row r="54" spans="1:13" ht="16.8" customHeight="1">
      <c r="A54" s="17" t="s">
        <v>29</v>
      </c>
      <c r="B54" s="18">
        <v>35654500.509999998</v>
      </c>
      <c r="C54" s="18">
        <v>4741736.3600000003</v>
      </c>
      <c r="D54" s="18">
        <v>22573799.010000002</v>
      </c>
      <c r="E54" s="18">
        <v>29488727.370000001</v>
      </c>
      <c r="F54" s="18">
        <v>449416.2</v>
      </c>
      <c r="G54" s="19">
        <f>SUM(B54:F54)</f>
        <v>92908179.450000003</v>
      </c>
      <c r="H54" s="18">
        <v>29650458.890000001</v>
      </c>
      <c r="I54" s="18">
        <v>52936517.289999999</v>
      </c>
      <c r="J54" s="18">
        <v>375774.49</v>
      </c>
      <c r="K54" s="18">
        <v>5270069.1100000003</v>
      </c>
      <c r="L54" s="19">
        <f>SUM(H54:K54)</f>
        <v>88232819.780000001</v>
      </c>
      <c r="M54" s="20">
        <f>(G54-L54)/G54</f>
        <v>5.0322368791179684E-2</v>
      </c>
    </row>
    <row r="55" spans="1:13" ht="16.8" customHeight="1">
      <c r="A55" s="17" t="s">
        <v>23</v>
      </c>
      <c r="B55" s="18">
        <v>35166615.789999999</v>
      </c>
      <c r="C55" s="18">
        <v>6494156.5800000001</v>
      </c>
      <c r="D55" s="18">
        <v>13610119.039999999</v>
      </c>
      <c r="E55" s="18">
        <v>18475480.66</v>
      </c>
      <c r="F55" s="18">
        <v>583013.38</v>
      </c>
      <c r="G55" s="19">
        <f>SUM(B55:F55)</f>
        <v>74329385.449999988</v>
      </c>
      <c r="H55" s="18">
        <v>33121270.23</v>
      </c>
      <c r="I55" s="18">
        <v>32576413.48</v>
      </c>
      <c r="J55" s="18">
        <v>129443.02</v>
      </c>
      <c r="K55" s="18">
        <v>8064093.75</v>
      </c>
      <c r="L55" s="19">
        <f>SUM(H55:K55)</f>
        <v>73891220.480000004</v>
      </c>
      <c r="M55" s="20">
        <f>(G55-L55)/G55</f>
        <v>5.8949090907623528E-3</v>
      </c>
    </row>
    <row r="56" spans="1:13" ht="16.8" customHeight="1">
      <c r="A56" s="17" t="s">
        <v>14</v>
      </c>
      <c r="B56" s="18">
        <v>22720966.48</v>
      </c>
      <c r="C56" s="18">
        <v>2711675.44</v>
      </c>
      <c r="D56" s="18">
        <v>21708224.649999999</v>
      </c>
      <c r="E56" s="18">
        <v>25842877.530000001</v>
      </c>
      <c r="F56" s="18">
        <v>60118.23</v>
      </c>
      <c r="G56" s="19">
        <f>SUM(B56:F56)</f>
        <v>73043862.329999998</v>
      </c>
      <c r="H56" s="18">
        <v>29188326.030000001</v>
      </c>
      <c r="I56" s="18">
        <v>33323684.16</v>
      </c>
      <c r="J56" s="18">
        <v>8092384.1200000001</v>
      </c>
      <c r="K56" s="18">
        <v>4213801.46</v>
      </c>
      <c r="L56" s="19">
        <f>SUM(H56:K56)</f>
        <v>74818195.769999996</v>
      </c>
      <c r="M56" s="20">
        <f>(G56-L56)/G56</f>
        <v>-2.429134198824064E-2</v>
      </c>
    </row>
    <row r="57" spans="1:13" ht="16.8" customHeight="1">
      <c r="A57" s="17" t="s">
        <v>3</v>
      </c>
      <c r="B57" s="18">
        <v>43742134.32</v>
      </c>
      <c r="C57" s="18">
        <v>4729925.58</v>
      </c>
      <c r="D57" s="18">
        <v>18034459.059999999</v>
      </c>
      <c r="E57" s="18">
        <v>46958839.549999997</v>
      </c>
      <c r="F57" s="18">
        <v>1138582.45</v>
      </c>
      <c r="G57" s="19">
        <f>SUM(B57:F57)</f>
        <v>114603940.95999999</v>
      </c>
      <c r="H57" s="18">
        <v>59078954.57</v>
      </c>
      <c r="I57" s="18">
        <v>51996956.140000001</v>
      </c>
      <c r="J57" s="18">
        <v>12358372.890000001</v>
      </c>
      <c r="K57" s="18">
        <v>3565820.06</v>
      </c>
      <c r="L57" s="19">
        <f>SUM(H57:K57)</f>
        <v>127000103.66000001</v>
      </c>
      <c r="M57" s="20">
        <f>(G57-L57)/G57</f>
        <v>-0.10816523931167976</v>
      </c>
    </row>
    <row r="58" spans="1:13">
      <c r="A58" s="32" t="s">
        <v>65</v>
      </c>
      <c r="M58" s="33">
        <f>AVERAGE(M11:M57)</f>
        <v>0.13180060148318337</v>
      </c>
    </row>
    <row r="59" spans="1:13">
      <c r="A59" s="24"/>
    </row>
    <row r="60" spans="1:13">
      <c r="A60" s="31" t="s">
        <v>66</v>
      </c>
    </row>
  </sheetData>
  <sortState ref="A11:M57">
    <sortCondition descending="1" ref="M11:M57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AHORRO BRUTO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2023-09-14T07:29:57Z</dcterms:modified>
</cp:coreProperties>
</file>