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1688" yWindow="36" windowWidth="11040" windowHeight="10416"/>
  </bookViews>
  <sheets>
    <sheet name="Orden POBLACIÓN" sheetId="13" r:id="rId1"/>
    <sheet name="Orden INGRESOS POR HABITANTE" sheetId="14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4" l="1"/>
  <c r="I17" i="14"/>
  <c r="E17" i="14"/>
  <c r="M17" i="14" s="1"/>
  <c r="L16" i="14"/>
  <c r="I16" i="14"/>
  <c r="E16" i="14"/>
  <c r="L18" i="14"/>
  <c r="I18" i="14"/>
  <c r="E18" i="14"/>
  <c r="M18" i="14" s="1"/>
  <c r="L12" i="14"/>
  <c r="I12" i="14"/>
  <c r="E12" i="14"/>
  <c r="M12" i="14" s="1"/>
  <c r="L14" i="14"/>
  <c r="I14" i="14"/>
  <c r="E14" i="14"/>
  <c r="L11" i="14"/>
  <c r="I11" i="14"/>
  <c r="E11" i="14"/>
  <c r="L15" i="14"/>
  <c r="I15" i="14"/>
  <c r="E15" i="14"/>
  <c r="M15" i="14" s="1"/>
  <c r="L13" i="14"/>
  <c r="I13" i="14"/>
  <c r="E13" i="14"/>
  <c r="M13" i="14" s="1"/>
  <c r="L10" i="14"/>
  <c r="I10" i="14"/>
  <c r="E10" i="14"/>
  <c r="L19" i="14"/>
  <c r="I19" i="14"/>
  <c r="E19" i="14"/>
  <c r="M19" i="14" s="1"/>
  <c r="L19" i="13"/>
  <c r="I19" i="13"/>
  <c r="E19" i="13"/>
  <c r="M19" i="13" s="1"/>
  <c r="L18" i="13"/>
  <c r="I18" i="13"/>
  <c r="E18" i="13"/>
  <c r="L17" i="13"/>
  <c r="I17" i="13"/>
  <c r="E17" i="13"/>
  <c r="L16" i="13"/>
  <c r="I16" i="13"/>
  <c r="E16" i="13"/>
  <c r="M16" i="13" s="1"/>
  <c r="L15" i="13"/>
  <c r="I15" i="13"/>
  <c r="E15" i="13"/>
  <c r="M15" i="13" s="1"/>
  <c r="L14" i="13"/>
  <c r="I14" i="13"/>
  <c r="E14" i="13"/>
  <c r="M14" i="13" s="1"/>
  <c r="L13" i="13"/>
  <c r="I13" i="13"/>
  <c r="E13" i="13"/>
  <c r="L12" i="13"/>
  <c r="I12" i="13"/>
  <c r="E12" i="13"/>
  <c r="M12" i="13" s="1"/>
  <c r="L11" i="13"/>
  <c r="I11" i="13"/>
  <c r="E11" i="13"/>
  <c r="M11" i="13" s="1"/>
  <c r="L10" i="13"/>
  <c r="I10" i="13"/>
  <c r="E10" i="13"/>
  <c r="M10" i="13" s="1"/>
  <c r="M11" i="14" l="1"/>
  <c r="M16" i="14"/>
  <c r="M10" i="14"/>
  <c r="M20" i="14" s="1"/>
  <c r="M14" i="14"/>
  <c r="K10" i="14"/>
  <c r="K15" i="14"/>
  <c r="K14" i="14"/>
  <c r="K18" i="14"/>
  <c r="K17" i="14"/>
  <c r="K19" i="14"/>
  <c r="K13" i="14"/>
  <c r="K11" i="14"/>
  <c r="K12" i="14"/>
  <c r="K16" i="14"/>
  <c r="M18" i="13"/>
  <c r="M13" i="13"/>
  <c r="M17" i="13"/>
  <c r="K10" i="13"/>
  <c r="K12" i="13"/>
  <c r="K14" i="13"/>
  <c r="K16" i="13"/>
  <c r="K18" i="13"/>
  <c r="K11" i="13"/>
  <c r="K13" i="13"/>
  <c r="K15" i="13"/>
  <c r="K17" i="13"/>
  <c r="K19" i="13"/>
  <c r="M20" i="13" l="1"/>
</calcChain>
</file>

<file path=xl/sharedStrings.xml><?xml version="1.0" encoding="utf-8"?>
<sst xmlns="http://schemas.openxmlformats.org/spreadsheetml/2006/main" count="63" uniqueCount="32">
  <si>
    <t xml:space="preserve">Nota: En impuestos directos e impuestos indirectos se ha restado la cantidad recibida por PIE en concepto de IRPF, IVA e IIEE </t>
  </si>
  <si>
    <t>Derechos liquidados</t>
  </si>
  <si>
    <t>Euros por habitante</t>
  </si>
  <si>
    <t>Municipio</t>
  </si>
  <si>
    <t>Población</t>
  </si>
  <si>
    <t>Impuestos directos</t>
  </si>
  <si>
    <t>IRPF (PIE)</t>
  </si>
  <si>
    <t>Impuestos Indirectos</t>
  </si>
  <si>
    <t>Tasas y otros ingresos</t>
  </si>
  <si>
    <t>Impuestos directos e indirectos</t>
  </si>
  <si>
    <t>CONTRIBUCIÓN FISCAL ABSOLUTA</t>
  </si>
  <si>
    <t xml:space="preserve">Antequera                                                             </t>
  </si>
  <si>
    <t xml:space="preserve">Estepona                   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</si>
  <si>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</si>
  <si>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</si>
  <si>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Málaga                                                                </t>
  </si>
  <si>
    <t>Impuestos directos - IRPF</t>
  </si>
  <si>
    <t>Impuestos indirectos - IVA-IIEE</t>
  </si>
  <si>
    <t>IIEE (PIE)</t>
  </si>
  <si>
    <t>IVA (PIE)</t>
  </si>
  <si>
    <t>Los 10 municipios de Málaga con mayor población</t>
  </si>
  <si>
    <t xml:space="preserve">Benalmádena                                                           </t>
  </si>
  <si>
    <t xml:space="preserve">Alhaurín de la Torre                                                  </t>
  </si>
  <si>
    <t xml:space="preserve">Torremolinos                                                          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</si>
  <si>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30-10-24)</t>
    </r>
  </si>
  <si>
    <t xml:space="preserve">Fuengirola                                                            </t>
  </si>
  <si>
    <t>MEDIA</t>
  </si>
  <si>
    <t xml:space="preserve"> </t>
  </si>
  <si>
    <t>Ingresos tributarios 2024 (impuestos directos e indirectos, tasas y otros ingresos)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</si>
  <si>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</si>
  <si>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Rincón de la Victoria                                                 </t>
  </si>
  <si>
    <t>Sin datos a la fecha de Velez-Málaga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</si>
</sst>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Univers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sz val="8"/>
      <color indexed="8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sz val="11"/>
      <color theme="1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indexed="8"/>
      <name val="Gill Sans MT"/>
      <family val="2"/>
    </font>
    <font>
      <i/>
      <sz val="9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8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3" fontId="3" fillId="2" borderId="1" xfId="3" applyNumberFormat="1" applyFont="1" applyFill="1" applyBorder="1" applyAlignment="1">
      <alignment horizontal="left" vertical="center" wrapText="1"/>
    </xf>
    <xf numFmtId="3" fontId="4" fillId="4" borderId="1" xfId="1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4" fillId="3" borderId="1" xfId="5" applyNumberFormat="1" applyFont="1" applyFill="1" applyBorder="1" applyAlignment="1">
      <alignment horizontal="right" vertical="center" wrapText="1"/>
    </xf>
    <xf numFmtId="4" fontId="3" fillId="3" borderId="1" xfId="5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" fontId="8" fillId="0" borderId="0" xfId="0" applyNumberFormat="1" applyFont="1" applyFill="1" applyAlignment="1">
      <alignment vertical="center" wrapText="1"/>
    </xf>
    <xf numFmtId="4" fontId="8" fillId="0" borderId="0" xfId="0" applyNumberFormat="1" applyFont="1" applyFill="1" applyAlignment="1">
      <alignment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3" fontId="16" fillId="0" borderId="0" xfId="3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6">
    <cellStyle name="Normal" xfId="0" builtinId="0"/>
    <cellStyle name="Normal_CENSOResumen(INTERNET) 2" xfId="2"/>
    <cellStyle name="Normal_Hoja1" xfId="5"/>
    <cellStyle name="Normal_Hoja2" xfId="1"/>
    <cellStyle name="Normal_icio" xfId="3"/>
    <cellStyle name="Normal_IngGast (2) 2" xfId="4"/>
  </cellStyles>
  <dxfs count="0"/>
  <tableStyles count="0" defaultTableStyle="TableStyleMedium2" defaultPivotStyle="PivotStyleMedium9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261298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714375</xdr:colOff>
      <xdr:row>1</xdr:row>
      <xdr:rowOff>291465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1"/>
          <a:ext cx="685800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Normal="100" workbookViewId="0">
      <selection activeCell="P16" sqref="P16"/>
    </sheetView>
  </sheetViews>
  <sheetFormatPr baseColWidth="10" defaultColWidth="7.109375" defaultRowHeight="18"/>
  <cols>
    <col min="1" max="1" width="28.109375" style="27" customWidth="1"/>
    <col min="2" max="2" width="11" style="28" customWidth="1"/>
    <col min="3" max="3" width="14.109375" style="27" hidden="1" customWidth="1"/>
    <col min="4" max="4" width="12.6640625" style="27" hidden="1" customWidth="1"/>
    <col min="5" max="5" width="14.44140625" style="27" hidden="1" customWidth="1"/>
    <col min="6" max="6" width="14.33203125" style="29" hidden="1" customWidth="1"/>
    <col min="7" max="8" width="12.6640625" style="27" hidden="1" customWidth="1"/>
    <col min="9" max="9" width="13.5546875" style="27" hidden="1" customWidth="1"/>
    <col min="10" max="10" width="13.6640625" style="27" hidden="1" customWidth="1"/>
    <col min="11" max="11" width="16.5546875" style="27" customWidth="1"/>
    <col min="12" max="12" width="15.44140625" style="27" customWidth="1"/>
    <col min="13" max="13" width="18.109375" style="27" customWidth="1"/>
    <col min="14" max="14" width="7.109375" style="27" customWidth="1"/>
    <col min="15" max="16384" width="7.109375" style="27"/>
  </cols>
  <sheetData>
    <row r="1" spans="1:14" s="13" customFormat="1" ht="16.8">
      <c r="B1" s="14"/>
      <c r="C1" s="15"/>
      <c r="D1" s="15"/>
      <c r="E1" s="15"/>
      <c r="F1" s="15"/>
      <c r="G1" s="15"/>
      <c r="H1" s="15"/>
      <c r="I1" s="15"/>
      <c r="J1" s="15"/>
      <c r="K1" s="15"/>
      <c r="M1" s="16"/>
    </row>
    <row r="2" spans="1:14" s="13" customFormat="1" ht="24" customHeight="1">
      <c r="A2" s="6"/>
      <c r="B2" s="7"/>
      <c r="C2" s="6"/>
      <c r="D2" s="6"/>
      <c r="E2" s="6"/>
      <c r="F2" s="8"/>
      <c r="G2" s="6"/>
      <c r="H2" s="6"/>
      <c r="I2" s="6"/>
      <c r="J2" s="6"/>
      <c r="K2" s="6"/>
      <c r="L2" s="6"/>
      <c r="M2" s="6"/>
    </row>
    <row r="3" spans="1:14" s="13" customFormat="1" ht="39" customHeight="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s="13" customFormat="1" ht="21.6">
      <c r="A4" s="37" t="s">
        <v>20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4" s="13" customFormat="1" ht="16.8">
      <c r="A5" s="17" t="s">
        <v>29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20"/>
      <c r="M5" s="21"/>
    </row>
    <row r="6" spans="1:14" s="13" customFormat="1" ht="16.8">
      <c r="A6" s="22" t="s">
        <v>0</v>
      </c>
      <c r="B6" s="24"/>
      <c r="C6" s="25"/>
      <c r="D6" s="25"/>
      <c r="E6" s="25"/>
      <c r="F6" s="25"/>
      <c r="G6" s="25"/>
      <c r="H6" s="25"/>
      <c r="I6" s="25"/>
      <c r="J6" s="20"/>
      <c r="K6" s="25"/>
      <c r="L6" s="20"/>
      <c r="M6" s="21"/>
    </row>
    <row r="7" spans="1:14" s="13" customFormat="1" ht="16.8">
      <c r="A7" s="26"/>
      <c r="B7" s="24"/>
      <c r="C7" s="25"/>
      <c r="D7" s="25"/>
      <c r="E7" s="25"/>
      <c r="F7" s="25"/>
      <c r="G7" s="25"/>
      <c r="H7" s="25"/>
      <c r="I7" s="25"/>
      <c r="J7" s="20"/>
      <c r="K7" s="25"/>
      <c r="L7" s="20"/>
      <c r="M7" s="21"/>
      <c r="N7" s="13" t="s">
        <v>27</v>
      </c>
    </row>
    <row r="8" spans="1:14" s="13" customFormat="1" ht="16.8">
      <c r="A8" s="23"/>
      <c r="B8" s="24"/>
      <c r="C8" s="38" t="s">
        <v>1</v>
      </c>
      <c r="D8" s="39"/>
      <c r="E8" s="39"/>
      <c r="F8" s="39"/>
      <c r="G8" s="39"/>
      <c r="H8" s="39"/>
      <c r="I8" s="39"/>
      <c r="J8" s="40"/>
      <c r="K8" s="41" t="s">
        <v>2</v>
      </c>
      <c r="L8" s="42"/>
      <c r="M8" s="43"/>
    </row>
    <row r="9" spans="1:14" s="13" customFormat="1" ht="62.4" customHeight="1">
      <c r="A9" s="9" t="s">
        <v>3</v>
      </c>
      <c r="B9" s="9" t="s">
        <v>4</v>
      </c>
      <c r="C9" s="10" t="s">
        <v>5</v>
      </c>
      <c r="D9" s="10" t="s">
        <v>6</v>
      </c>
      <c r="E9" s="10" t="s">
        <v>16</v>
      </c>
      <c r="F9" s="10" t="s">
        <v>7</v>
      </c>
      <c r="G9" s="10" t="s">
        <v>19</v>
      </c>
      <c r="H9" s="10" t="s">
        <v>18</v>
      </c>
      <c r="I9" s="10" t="s">
        <v>17</v>
      </c>
      <c r="J9" s="10" t="s">
        <v>8</v>
      </c>
      <c r="K9" s="11" t="s">
        <v>9</v>
      </c>
      <c r="L9" s="11" t="s">
        <v>8</v>
      </c>
      <c r="M9" s="12" t="s">
        <v>10</v>
      </c>
    </row>
    <row r="10" spans="1:14">
      <c r="A10" s="1" t="s">
        <v>15</v>
      </c>
      <c r="B10" s="2">
        <v>591637</v>
      </c>
      <c r="C10" s="3">
        <v>253743657.81999999</v>
      </c>
      <c r="D10" s="3">
        <v>18266296.52</v>
      </c>
      <c r="E10" s="3">
        <f>C10-D10</f>
        <v>235477361.29999998</v>
      </c>
      <c r="F10" s="3">
        <v>30258240.550000001</v>
      </c>
      <c r="G10" s="3">
        <v>13119522.27</v>
      </c>
      <c r="H10" s="3">
        <v>2960010.35</v>
      </c>
      <c r="I10" s="3">
        <f>F10-G10-H10</f>
        <v>14178707.930000002</v>
      </c>
      <c r="J10" s="3">
        <v>100192445.01000001</v>
      </c>
      <c r="K10" s="4">
        <f>(E10+I10)/B10</f>
        <v>421.9750780123623</v>
      </c>
      <c r="L10" s="4">
        <f>J10/B10</f>
        <v>169.3478349224271</v>
      </c>
      <c r="M10" s="5">
        <f>(E10+I10+J10)/B10</f>
        <v>591.32291293478943</v>
      </c>
    </row>
    <row r="11" spans="1:14">
      <c r="A11" s="1" t="s">
        <v>13</v>
      </c>
      <c r="B11" s="2">
        <v>159000</v>
      </c>
      <c r="C11" s="3">
        <v>180007035.08000001</v>
      </c>
      <c r="D11" s="3">
        <v>5130083.47</v>
      </c>
      <c r="E11" s="3">
        <f>C11-D11</f>
        <v>174876951.61000001</v>
      </c>
      <c r="F11" s="3">
        <v>24112077.149999999</v>
      </c>
      <c r="G11" s="3">
        <v>3514647.71</v>
      </c>
      <c r="H11" s="3">
        <v>760789.1</v>
      </c>
      <c r="I11" s="3">
        <f>F11-G11-H11</f>
        <v>19836640.339999996</v>
      </c>
      <c r="J11" s="3">
        <v>63766757.32</v>
      </c>
      <c r="K11" s="4">
        <f>(E11+I11)/B11</f>
        <v>1224.6137858490567</v>
      </c>
      <c r="L11" s="4">
        <f>J11/B11</f>
        <v>401.04878817610063</v>
      </c>
      <c r="M11" s="5">
        <f>(E11+I11+J11)/B11</f>
        <v>1625.6625740251573</v>
      </c>
    </row>
    <row r="12" spans="1:14">
      <c r="A12" s="1" t="s">
        <v>14</v>
      </c>
      <c r="B12" s="2">
        <v>93302</v>
      </c>
      <c r="C12" s="3">
        <v>64297510.07</v>
      </c>
      <c r="D12" s="3">
        <v>2116349.87</v>
      </c>
      <c r="E12" s="3">
        <f>C12-D12</f>
        <v>62181160.200000003</v>
      </c>
      <c r="F12" s="3">
        <v>7488720.5800000001</v>
      </c>
      <c r="G12" s="3">
        <v>2108814.2999999998</v>
      </c>
      <c r="H12" s="3">
        <v>374530.34</v>
      </c>
      <c r="I12" s="3">
        <f>F12-G12-H12</f>
        <v>5005375.9400000004</v>
      </c>
      <c r="J12" s="3">
        <v>22315671.41</v>
      </c>
      <c r="K12" s="4">
        <f>(E12+I12)/B12</f>
        <v>720.09749137210349</v>
      </c>
      <c r="L12" s="4">
        <f>J12/B12</f>
        <v>239.17677445285204</v>
      </c>
      <c r="M12" s="5">
        <f>(E12+I12+J12)/B12</f>
        <v>959.27426582495548</v>
      </c>
    </row>
    <row r="13" spans="1:14">
      <c r="A13" s="1" t="s">
        <v>25</v>
      </c>
      <c r="B13" s="2">
        <v>85859</v>
      </c>
      <c r="C13" s="3">
        <v>44627524.369999997</v>
      </c>
      <c r="D13" s="3">
        <v>1773044.54</v>
      </c>
      <c r="E13" s="3">
        <f>C13-D13</f>
        <v>42854479.829999998</v>
      </c>
      <c r="F13" s="3">
        <v>4261664.49</v>
      </c>
      <c r="G13" s="3">
        <v>1923361.07</v>
      </c>
      <c r="H13" s="3">
        <v>544026.57999999996</v>
      </c>
      <c r="I13" s="3">
        <f>F13-G13-H13</f>
        <v>1794276.8399999999</v>
      </c>
      <c r="J13" s="3">
        <v>27471573.609999999</v>
      </c>
      <c r="K13" s="4">
        <f>(E13+I13)/B13</f>
        <v>520.02418698098052</v>
      </c>
      <c r="L13" s="4">
        <f>J13/B13</f>
        <v>319.96149046692835</v>
      </c>
      <c r="M13" s="5">
        <f>(E13+I13+J13)/B13</f>
        <v>839.98567744790876</v>
      </c>
    </row>
    <row r="14" spans="1:14">
      <c r="A14" s="1" t="s">
        <v>12</v>
      </c>
      <c r="B14" s="2">
        <v>78413</v>
      </c>
      <c r="C14" s="3">
        <v>57947146.960000001</v>
      </c>
      <c r="D14" s="3">
        <v>1605087.88</v>
      </c>
      <c r="E14" s="3">
        <f>C14-D14</f>
        <v>56342059.079999998</v>
      </c>
      <c r="F14" s="3">
        <v>12377543.67</v>
      </c>
      <c r="G14" s="3">
        <v>1453149.08</v>
      </c>
      <c r="H14" s="3">
        <v>359395.84000000003</v>
      </c>
      <c r="I14" s="3">
        <f>F14-G14-H14</f>
        <v>10564998.75</v>
      </c>
      <c r="J14" s="3">
        <v>29633273.969999999</v>
      </c>
      <c r="K14" s="4">
        <f>(E14+I14)/B14</f>
        <v>853.26486462703883</v>
      </c>
      <c r="L14" s="4">
        <f>J14/B14</f>
        <v>377.91276918368123</v>
      </c>
      <c r="M14" s="5">
        <f>(E14+I14+J14)/B14</f>
        <v>1231.1776338107202</v>
      </c>
    </row>
    <row r="15" spans="1:14">
      <c r="A15" s="1" t="s">
        <v>21</v>
      </c>
      <c r="B15" s="2">
        <v>77654</v>
      </c>
      <c r="C15" s="3">
        <v>51144485.100000001</v>
      </c>
      <c r="D15" s="3">
        <v>1947145.16</v>
      </c>
      <c r="E15" s="3">
        <f>C15-D15</f>
        <v>49197339.940000005</v>
      </c>
      <c r="F15" s="3">
        <v>3654011.28</v>
      </c>
      <c r="G15" s="3">
        <v>1426594.64</v>
      </c>
      <c r="H15" s="3">
        <v>249759.44</v>
      </c>
      <c r="I15" s="3">
        <f>F15-G15-H15</f>
        <v>1977657.1999999997</v>
      </c>
      <c r="J15" s="3">
        <v>19345561.280000001</v>
      </c>
      <c r="K15" s="4">
        <f>(E15+I15)/B15</f>
        <v>659.01302109356902</v>
      </c>
      <c r="L15" s="4">
        <f>J15/B15</f>
        <v>249.12510984624103</v>
      </c>
      <c r="M15" s="5">
        <f>(E15+I15+J15)/B15</f>
        <v>908.13813093981014</v>
      </c>
    </row>
    <row r="16" spans="1:14">
      <c r="A16" s="1" t="s">
        <v>23</v>
      </c>
      <c r="B16" s="2">
        <v>70933</v>
      </c>
      <c r="C16" s="3">
        <v>42960966.420000002</v>
      </c>
      <c r="D16" s="3">
        <v>0</v>
      </c>
      <c r="E16" s="3">
        <f>C16-D16</f>
        <v>42960966.420000002</v>
      </c>
      <c r="F16" s="3">
        <v>1615937.57</v>
      </c>
      <c r="G16" s="3">
        <v>0</v>
      </c>
      <c r="H16" s="3">
        <v>0</v>
      </c>
      <c r="I16" s="3">
        <f>F16-G16-H16</f>
        <v>1615937.57</v>
      </c>
      <c r="J16" s="3">
        <v>28429865.530000001</v>
      </c>
      <c r="K16" s="4">
        <f>(E16+I16)/B16</f>
        <v>628.43675003172007</v>
      </c>
      <c r="L16" s="4">
        <f>J16/B16</f>
        <v>400.79885991005597</v>
      </c>
      <c r="M16" s="5">
        <f>(E16+I16+J16)/B16</f>
        <v>1029.2356099417761</v>
      </c>
    </row>
    <row r="17" spans="1:13">
      <c r="A17" s="1" t="s">
        <v>30</v>
      </c>
      <c r="B17" s="2">
        <v>52230</v>
      </c>
      <c r="C17" s="3">
        <v>23789832.449999999</v>
      </c>
      <c r="D17" s="3">
        <v>0</v>
      </c>
      <c r="E17" s="3">
        <f>C17-D17</f>
        <v>23789832.449999999</v>
      </c>
      <c r="F17" s="3">
        <v>603017.65</v>
      </c>
      <c r="G17" s="3">
        <v>0</v>
      </c>
      <c r="H17" s="3">
        <v>0</v>
      </c>
      <c r="I17" s="3">
        <f>F17-G17-H17</f>
        <v>603017.65</v>
      </c>
      <c r="J17" s="3">
        <v>7929545.4199999999</v>
      </c>
      <c r="K17" s="4">
        <f>(E17+I17)/B17</f>
        <v>467.02757227646941</v>
      </c>
      <c r="L17" s="4">
        <f>J17/B17</f>
        <v>151.81974765460464</v>
      </c>
      <c r="M17" s="5">
        <f>(E17+I17+J17)/B17</f>
        <v>618.84731993107403</v>
      </c>
    </row>
    <row r="18" spans="1:13">
      <c r="A18" s="1" t="s">
        <v>22</v>
      </c>
      <c r="B18" s="2">
        <v>44057</v>
      </c>
      <c r="C18" s="3">
        <v>20141492.84</v>
      </c>
      <c r="D18" s="3">
        <v>0</v>
      </c>
      <c r="E18" s="3">
        <f>C18-D18</f>
        <v>20141492.84</v>
      </c>
      <c r="F18" s="3">
        <v>1005928.59</v>
      </c>
      <c r="G18" s="3">
        <v>0</v>
      </c>
      <c r="H18" s="3">
        <v>0</v>
      </c>
      <c r="I18" s="3">
        <f>F18-G18-H18</f>
        <v>1005928.59</v>
      </c>
      <c r="J18" s="3">
        <v>13464084.26</v>
      </c>
      <c r="K18" s="4">
        <f>(E18+I18)/B18</f>
        <v>480.0013943300724</v>
      </c>
      <c r="L18" s="4">
        <f>J18/B18</f>
        <v>305.60601629706969</v>
      </c>
      <c r="M18" s="5">
        <f>(E18+I18+J18)/B18</f>
        <v>785.60741062714203</v>
      </c>
    </row>
    <row r="19" spans="1:13">
      <c r="A19" s="1" t="s">
        <v>11</v>
      </c>
      <c r="B19" s="2">
        <v>41619</v>
      </c>
      <c r="C19" s="3">
        <v>18867032.850000001</v>
      </c>
      <c r="D19" s="3">
        <v>0</v>
      </c>
      <c r="E19" s="3">
        <f>C19-D19</f>
        <v>18867032.850000001</v>
      </c>
      <c r="F19" s="3">
        <v>4047331.56</v>
      </c>
      <c r="G19" s="3">
        <v>0</v>
      </c>
      <c r="H19" s="3">
        <v>0</v>
      </c>
      <c r="I19" s="3">
        <f>F19-G19-H19</f>
        <v>4047331.56</v>
      </c>
      <c r="J19" s="3">
        <v>7721406.7699999996</v>
      </c>
      <c r="K19" s="4">
        <f>(E19+I19)/B19</f>
        <v>550.57460318604478</v>
      </c>
      <c r="L19" s="4">
        <f>J19/B19</f>
        <v>185.52600422883779</v>
      </c>
      <c r="M19" s="5">
        <f>(E19+I19+J19)/B19</f>
        <v>736.10060741488257</v>
      </c>
    </row>
    <row r="20" spans="1:13">
      <c r="A20" s="34" t="s">
        <v>26</v>
      </c>
      <c r="B20" s="32"/>
      <c r="C20" s="31"/>
      <c r="D20" s="31"/>
      <c r="E20" s="31"/>
      <c r="F20" s="33"/>
      <c r="G20" s="31"/>
      <c r="H20" s="31"/>
      <c r="I20" s="31"/>
      <c r="J20" s="31"/>
      <c r="K20" s="31"/>
      <c r="L20" s="31"/>
      <c r="M20" s="35">
        <f>AVERAGE(M10:M19)</f>
        <v>932.53521428982162</v>
      </c>
    </row>
    <row r="21" spans="1:13" ht="10.199999999999999" customHeight="1"/>
    <row r="22" spans="1:13">
      <c r="A22" s="30" t="s">
        <v>31</v>
      </c>
    </row>
  </sheetData>
  <sortState ref="A20:N107">
    <sortCondition descending="1" ref="B20:B107"/>
  </sortState>
  <mergeCells count="4">
    <mergeCell ref="A3:M3"/>
    <mergeCell ref="A4:M4"/>
    <mergeCell ref="C8:J8"/>
    <mergeCell ref="K8:M8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78" fitToHeight="10" orientation="portrait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opLeftCell="A10" zoomScaleNormal="100" workbookViewId="0">
      <selection activeCell="K24" sqref="K24"/>
    </sheetView>
  </sheetViews>
  <sheetFormatPr baseColWidth="10" defaultColWidth="7.109375" defaultRowHeight="18"/>
  <cols>
    <col min="1" max="1" width="28.109375" style="27" customWidth="1"/>
    <col min="2" max="2" width="11" style="28" customWidth="1"/>
    <col min="3" max="3" width="14.109375" style="27" hidden="1" customWidth="1"/>
    <col min="4" max="4" width="12.6640625" style="27" hidden="1" customWidth="1"/>
    <col min="5" max="5" width="14.44140625" style="27" hidden="1" customWidth="1"/>
    <col min="6" max="6" width="14.33203125" style="29" hidden="1" customWidth="1"/>
    <col min="7" max="7" width="12.6640625" style="27" hidden="1" customWidth="1"/>
    <col min="8" max="8" width="13.5546875" style="27" hidden="1" customWidth="1"/>
    <col min="9" max="9" width="13.6640625" style="27" hidden="1" customWidth="1"/>
    <col min="10" max="10" width="16.5546875" style="27" hidden="1" customWidth="1"/>
    <col min="11" max="11" width="15.44140625" style="27" customWidth="1"/>
    <col min="12" max="12" width="14.88671875" style="27" customWidth="1"/>
    <col min="13" max="13" width="19.77734375" style="27" customWidth="1"/>
    <col min="14" max="16384" width="7.109375" style="27"/>
  </cols>
  <sheetData>
    <row r="1" spans="1:13" s="13" customFormat="1" ht="16.8">
      <c r="B1" s="14"/>
      <c r="C1" s="15"/>
      <c r="D1" s="15"/>
      <c r="E1" s="15"/>
      <c r="F1" s="15"/>
      <c r="G1" s="15"/>
      <c r="H1" s="15"/>
      <c r="I1" s="15"/>
      <c r="J1" s="15"/>
      <c r="L1" s="16"/>
    </row>
    <row r="2" spans="1:13" s="13" customFormat="1" ht="24" customHeight="1">
      <c r="A2" s="6"/>
      <c r="B2" s="7"/>
      <c r="C2" s="6"/>
      <c r="D2" s="6"/>
      <c r="E2" s="6"/>
      <c r="F2" s="8"/>
      <c r="G2" s="6"/>
      <c r="H2" s="6"/>
      <c r="I2" s="6"/>
      <c r="J2" s="6"/>
      <c r="K2" s="6"/>
      <c r="L2" s="6"/>
    </row>
    <row r="3" spans="1:13" s="13" customFormat="1" ht="39" customHeight="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s="13" customFormat="1" ht="21.6">
      <c r="A4" s="37" t="s">
        <v>20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13" customFormat="1" ht="16.8">
      <c r="A5" s="17" t="s">
        <v>24</v>
      </c>
      <c r="B5" s="18"/>
      <c r="C5" s="19"/>
      <c r="D5" s="19"/>
      <c r="E5" s="19"/>
      <c r="F5" s="19"/>
      <c r="G5" s="19"/>
      <c r="H5" s="19"/>
      <c r="I5" s="19"/>
      <c r="J5" s="19"/>
      <c r="K5" s="20"/>
      <c r="L5" s="21"/>
    </row>
    <row r="6" spans="1:13" s="13" customFormat="1" ht="16.8">
      <c r="A6" s="22" t="s">
        <v>0</v>
      </c>
      <c r="B6" s="24"/>
      <c r="C6" s="25"/>
      <c r="D6" s="25"/>
      <c r="E6" s="25"/>
      <c r="F6" s="25"/>
      <c r="G6" s="25"/>
      <c r="H6" s="25"/>
      <c r="I6" s="20"/>
      <c r="J6" s="25"/>
      <c r="K6" s="20"/>
      <c r="L6" s="21"/>
    </row>
    <row r="7" spans="1:13" s="13" customFormat="1" ht="16.8">
      <c r="A7" s="26"/>
      <c r="B7" s="24"/>
      <c r="C7" s="25"/>
      <c r="D7" s="25"/>
      <c r="E7" s="25"/>
      <c r="F7" s="25"/>
      <c r="G7" s="25"/>
      <c r="H7" s="25"/>
      <c r="I7" s="20"/>
      <c r="J7" s="25"/>
      <c r="K7" s="20"/>
      <c r="L7" s="21"/>
    </row>
    <row r="8" spans="1:13">
      <c r="A8" s="23"/>
      <c r="B8" s="24"/>
      <c r="C8" s="38" t="s">
        <v>1</v>
      </c>
      <c r="D8" s="39"/>
      <c r="E8" s="39"/>
      <c r="F8" s="39"/>
      <c r="G8" s="39"/>
      <c r="H8" s="39"/>
      <c r="I8" s="39"/>
      <c r="J8" s="40"/>
      <c r="K8" s="41" t="s">
        <v>2</v>
      </c>
      <c r="L8" s="42"/>
      <c r="M8" s="43"/>
    </row>
    <row r="9" spans="1:13" ht="60" customHeight="1">
      <c r="A9" s="9" t="s">
        <v>3</v>
      </c>
      <c r="B9" s="9" t="s">
        <v>4</v>
      </c>
      <c r="C9" s="10" t="s">
        <v>5</v>
      </c>
      <c r="D9" s="10" t="s">
        <v>6</v>
      </c>
      <c r="E9" s="10" t="s">
        <v>16</v>
      </c>
      <c r="F9" s="10" t="s">
        <v>7</v>
      </c>
      <c r="G9" s="10" t="s">
        <v>19</v>
      </c>
      <c r="H9" s="10" t="s">
        <v>18</v>
      </c>
      <c r="I9" s="10" t="s">
        <v>17</v>
      </c>
      <c r="J9" s="10" t="s">
        <v>8</v>
      </c>
      <c r="K9" s="11" t="s">
        <v>9</v>
      </c>
      <c r="L9" s="11" t="s">
        <v>8</v>
      </c>
      <c r="M9" s="12" t="s">
        <v>10</v>
      </c>
    </row>
    <row r="10" spans="1:13">
      <c r="A10" s="1" t="s">
        <v>13</v>
      </c>
      <c r="B10" s="2">
        <v>159000</v>
      </c>
      <c r="C10" s="3">
        <v>180007035.08000001</v>
      </c>
      <c r="D10" s="3">
        <v>5130083.47</v>
      </c>
      <c r="E10" s="3">
        <f>C10-D10</f>
        <v>174876951.61000001</v>
      </c>
      <c r="F10" s="3">
        <v>24112077.149999999</v>
      </c>
      <c r="G10" s="3">
        <v>3514647.71</v>
      </c>
      <c r="H10" s="3">
        <v>760789.1</v>
      </c>
      <c r="I10" s="3">
        <f>F10-G10-H10</f>
        <v>19836640.339999996</v>
      </c>
      <c r="J10" s="3">
        <v>63766757.32</v>
      </c>
      <c r="K10" s="4">
        <f>(E10+I10)/B10</f>
        <v>1224.6137858490567</v>
      </c>
      <c r="L10" s="4">
        <f>J10/B10</f>
        <v>401.04878817610063</v>
      </c>
      <c r="M10" s="5">
        <f>(E10+I10+J10)/B10</f>
        <v>1625.6625740251573</v>
      </c>
    </row>
    <row r="11" spans="1:13">
      <c r="A11" s="1" t="s">
        <v>12</v>
      </c>
      <c r="B11" s="2">
        <v>78413</v>
      </c>
      <c r="C11" s="3">
        <v>57947146.960000001</v>
      </c>
      <c r="D11" s="3">
        <v>1605087.88</v>
      </c>
      <c r="E11" s="3">
        <f>C11-D11</f>
        <v>56342059.079999998</v>
      </c>
      <c r="F11" s="3">
        <v>12377543.67</v>
      </c>
      <c r="G11" s="3">
        <v>1453149.08</v>
      </c>
      <c r="H11" s="3">
        <v>359395.84000000003</v>
      </c>
      <c r="I11" s="3">
        <f>F11-G11-H11</f>
        <v>10564998.75</v>
      </c>
      <c r="J11" s="3">
        <v>29633273.969999999</v>
      </c>
      <c r="K11" s="4">
        <f>(E11+I11)/B11</f>
        <v>853.26486462703883</v>
      </c>
      <c r="L11" s="4">
        <f>J11/B11</f>
        <v>377.91276918368123</v>
      </c>
      <c r="M11" s="5">
        <f>(E11+I11+J11)/B11</f>
        <v>1231.1776338107202</v>
      </c>
    </row>
    <row r="12" spans="1:13">
      <c r="A12" s="1" t="s">
        <v>23</v>
      </c>
      <c r="B12" s="2">
        <v>70933</v>
      </c>
      <c r="C12" s="3">
        <v>42960966.420000002</v>
      </c>
      <c r="D12" s="3">
        <v>0</v>
      </c>
      <c r="E12" s="3">
        <f>C12-D12</f>
        <v>42960966.420000002</v>
      </c>
      <c r="F12" s="3">
        <v>1615937.57</v>
      </c>
      <c r="G12" s="3">
        <v>0</v>
      </c>
      <c r="H12" s="3">
        <v>0</v>
      </c>
      <c r="I12" s="3">
        <f>F12-G12-H12</f>
        <v>1615937.57</v>
      </c>
      <c r="J12" s="3">
        <v>28429865.530000001</v>
      </c>
      <c r="K12" s="4">
        <f>(E12+I12)/B12</f>
        <v>628.43675003172007</v>
      </c>
      <c r="L12" s="4">
        <f>J12/B12</f>
        <v>400.79885991005597</v>
      </c>
      <c r="M12" s="5">
        <f>(E12+I12+J12)/B12</f>
        <v>1029.2356099417761</v>
      </c>
    </row>
    <row r="13" spans="1:13">
      <c r="A13" s="1" t="s">
        <v>14</v>
      </c>
      <c r="B13" s="2">
        <v>93302</v>
      </c>
      <c r="C13" s="3">
        <v>64297510.07</v>
      </c>
      <c r="D13" s="3">
        <v>2116349.87</v>
      </c>
      <c r="E13" s="3">
        <f>C13-D13</f>
        <v>62181160.200000003</v>
      </c>
      <c r="F13" s="3">
        <v>7488720.5800000001</v>
      </c>
      <c r="G13" s="3">
        <v>2108814.2999999998</v>
      </c>
      <c r="H13" s="3">
        <v>374530.34</v>
      </c>
      <c r="I13" s="3">
        <f>F13-G13-H13</f>
        <v>5005375.9400000004</v>
      </c>
      <c r="J13" s="3">
        <v>22315671.41</v>
      </c>
      <c r="K13" s="4">
        <f>(E13+I13)/B13</f>
        <v>720.09749137210349</v>
      </c>
      <c r="L13" s="4">
        <f>J13/B13</f>
        <v>239.17677445285204</v>
      </c>
      <c r="M13" s="5">
        <f>(E13+I13+J13)/B13</f>
        <v>959.27426582495548</v>
      </c>
    </row>
    <row r="14" spans="1:13">
      <c r="A14" s="1" t="s">
        <v>21</v>
      </c>
      <c r="B14" s="2">
        <v>77654</v>
      </c>
      <c r="C14" s="3">
        <v>51144485.100000001</v>
      </c>
      <c r="D14" s="3">
        <v>1947145.16</v>
      </c>
      <c r="E14" s="3">
        <f>C14-D14</f>
        <v>49197339.940000005</v>
      </c>
      <c r="F14" s="3">
        <v>3654011.28</v>
      </c>
      <c r="G14" s="3">
        <v>1426594.64</v>
      </c>
      <c r="H14" s="3">
        <v>249759.44</v>
      </c>
      <c r="I14" s="3">
        <f>F14-G14-H14</f>
        <v>1977657.1999999997</v>
      </c>
      <c r="J14" s="3">
        <v>19345561.280000001</v>
      </c>
      <c r="K14" s="4">
        <f>(E14+I14)/B14</f>
        <v>659.01302109356902</v>
      </c>
      <c r="L14" s="4">
        <f>J14/B14</f>
        <v>249.12510984624103</v>
      </c>
      <c r="M14" s="5">
        <f>(E14+I14+J14)/B14</f>
        <v>908.13813093981014</v>
      </c>
    </row>
    <row r="15" spans="1:13">
      <c r="A15" s="1" t="s">
        <v>25</v>
      </c>
      <c r="B15" s="2">
        <v>85859</v>
      </c>
      <c r="C15" s="3">
        <v>44627524.369999997</v>
      </c>
      <c r="D15" s="3">
        <v>1773044.54</v>
      </c>
      <c r="E15" s="3">
        <f>C15-D15</f>
        <v>42854479.829999998</v>
      </c>
      <c r="F15" s="3">
        <v>4261664.49</v>
      </c>
      <c r="G15" s="3">
        <v>1923361.07</v>
      </c>
      <c r="H15" s="3">
        <v>544026.57999999996</v>
      </c>
      <c r="I15" s="3">
        <f>F15-G15-H15</f>
        <v>1794276.8399999999</v>
      </c>
      <c r="J15" s="3">
        <v>27471573.609999999</v>
      </c>
      <c r="K15" s="4">
        <f>(E15+I15)/B15</f>
        <v>520.02418698098052</v>
      </c>
      <c r="L15" s="4">
        <f>J15/B15</f>
        <v>319.96149046692835</v>
      </c>
      <c r="M15" s="5">
        <f>(E15+I15+J15)/B15</f>
        <v>839.98567744790876</v>
      </c>
    </row>
    <row r="16" spans="1:13">
      <c r="A16" s="1" t="s">
        <v>22</v>
      </c>
      <c r="B16" s="2">
        <v>44057</v>
      </c>
      <c r="C16" s="3">
        <v>20141492.84</v>
      </c>
      <c r="D16" s="3">
        <v>0</v>
      </c>
      <c r="E16" s="3">
        <f>C16-D16</f>
        <v>20141492.84</v>
      </c>
      <c r="F16" s="3">
        <v>1005928.59</v>
      </c>
      <c r="G16" s="3">
        <v>0</v>
      </c>
      <c r="H16" s="3">
        <v>0</v>
      </c>
      <c r="I16" s="3">
        <f>F16-G16-H16</f>
        <v>1005928.59</v>
      </c>
      <c r="J16" s="3">
        <v>13464084.26</v>
      </c>
      <c r="K16" s="4">
        <f>(E16+I16)/B16</f>
        <v>480.0013943300724</v>
      </c>
      <c r="L16" s="4">
        <f>J16/B16</f>
        <v>305.60601629706969</v>
      </c>
      <c r="M16" s="5">
        <f>(E16+I16+J16)/B16</f>
        <v>785.60741062714203</v>
      </c>
    </row>
    <row r="17" spans="1:13">
      <c r="A17" s="1" t="s">
        <v>11</v>
      </c>
      <c r="B17" s="2">
        <v>41619</v>
      </c>
      <c r="C17" s="3">
        <v>18867032.850000001</v>
      </c>
      <c r="D17" s="3">
        <v>0</v>
      </c>
      <c r="E17" s="3">
        <f>C17-D17</f>
        <v>18867032.850000001</v>
      </c>
      <c r="F17" s="3">
        <v>4047331.56</v>
      </c>
      <c r="G17" s="3">
        <v>0</v>
      </c>
      <c r="H17" s="3">
        <v>0</v>
      </c>
      <c r="I17" s="3">
        <f>F17-G17-H17</f>
        <v>4047331.56</v>
      </c>
      <c r="J17" s="3">
        <v>7721406.7699999996</v>
      </c>
      <c r="K17" s="4">
        <f>(E17+I17)/B17</f>
        <v>550.57460318604478</v>
      </c>
      <c r="L17" s="4">
        <f>J17/B17</f>
        <v>185.52600422883779</v>
      </c>
      <c r="M17" s="5">
        <f>(E17+I17+J17)/B17</f>
        <v>736.10060741488257</v>
      </c>
    </row>
    <row r="18" spans="1:13">
      <c r="A18" s="1" t="s">
        <v>30</v>
      </c>
      <c r="B18" s="2">
        <v>52230</v>
      </c>
      <c r="C18" s="3">
        <v>23789832.449999999</v>
      </c>
      <c r="D18" s="3">
        <v>0</v>
      </c>
      <c r="E18" s="3">
        <f>C18-D18</f>
        <v>23789832.449999999</v>
      </c>
      <c r="F18" s="3">
        <v>603017.65</v>
      </c>
      <c r="G18" s="3">
        <v>0</v>
      </c>
      <c r="H18" s="3">
        <v>0</v>
      </c>
      <c r="I18" s="3">
        <f>F18-G18-H18</f>
        <v>603017.65</v>
      </c>
      <c r="J18" s="3">
        <v>7929545.4199999999</v>
      </c>
      <c r="K18" s="4">
        <f>(E18+I18)/B18</f>
        <v>467.02757227646941</v>
      </c>
      <c r="L18" s="4">
        <f>J18/B18</f>
        <v>151.81974765460464</v>
      </c>
      <c r="M18" s="5">
        <f>(E18+I18+J18)/B18</f>
        <v>618.84731993107403</v>
      </c>
    </row>
    <row r="19" spans="1:13">
      <c r="A19" s="1" t="s">
        <v>15</v>
      </c>
      <c r="B19" s="2">
        <v>591637</v>
      </c>
      <c r="C19" s="3">
        <v>253743657.81999999</v>
      </c>
      <c r="D19" s="3">
        <v>18266296.52</v>
      </c>
      <c r="E19" s="3">
        <f>C19-D19</f>
        <v>235477361.29999998</v>
      </c>
      <c r="F19" s="3">
        <v>30258240.550000001</v>
      </c>
      <c r="G19" s="3">
        <v>13119522.27</v>
      </c>
      <c r="H19" s="3">
        <v>2960010.35</v>
      </c>
      <c r="I19" s="3">
        <f>F19-G19-H19</f>
        <v>14178707.930000002</v>
      </c>
      <c r="J19" s="3">
        <v>100192445.01000001</v>
      </c>
      <c r="K19" s="4">
        <f>(E19+I19)/B19</f>
        <v>421.9750780123623</v>
      </c>
      <c r="L19" s="4">
        <f>J19/B19</f>
        <v>169.3478349224271</v>
      </c>
      <c r="M19" s="5">
        <f>(E19+I19+J19)/B19</f>
        <v>591.32291293478943</v>
      </c>
    </row>
    <row r="20" spans="1:13">
      <c r="A20" s="34" t="s">
        <v>26</v>
      </c>
      <c r="B20" s="32"/>
      <c r="C20" s="31"/>
      <c r="D20" s="31"/>
      <c r="E20" s="31"/>
      <c r="F20" s="33"/>
      <c r="G20" s="31"/>
      <c r="H20" s="31"/>
      <c r="I20" s="31"/>
      <c r="J20" s="31"/>
      <c r="K20" s="31"/>
      <c r="L20" s="31"/>
      <c r="M20" s="35">
        <f>AVERAGE(M10:M19)</f>
        <v>932.53521428982162</v>
      </c>
    </row>
    <row r="22" spans="1:13">
      <c r="A22" s="30" t="s">
        <v>31</v>
      </c>
    </row>
  </sheetData>
  <sortState ref="A10:M19">
    <sortCondition descending="1" ref="M10:M19"/>
  </sortState>
  <mergeCells count="4">
    <mergeCell ref="C8:J8"/>
    <mergeCell ref="K8:M8"/>
    <mergeCell ref="A3:M3"/>
    <mergeCell ref="A4:M4"/>
  </mergeCells>
  <printOptions horizontalCentered="1"/>
  <pageMargins left="0.70866141732283472" right="0.70866141732283472" top="0.74803149606299213" bottom="0.98425196850393704" header="0.31496062992125984" footer="0.31496062992125984"/>
  <pageSetup paperSize="9" scale="75" fitToHeight="10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POBLACIÓN</vt:lpstr>
      <vt:lpstr>Orden INGRESOS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2025-11-19T12:56:14Z</dcterms:modified>
</cp:coreProperties>
</file>