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688" yWindow="36" windowWidth="11040" windowHeight="10416"/>
  </bookViews>
  <sheets>
    <sheet name="Orden POBLACIÓN" sheetId="13" r:id="rId1"/>
    <sheet name="Orden INGRESOS POR HABITANTE" sheetId="14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4" l="1"/>
  <c r="I17" i="14"/>
  <c r="E17" i="14"/>
  <c r="M17" i="14" s="1"/>
  <c r="L18" i="14"/>
  <c r="I18" i="14"/>
  <c r="E18" i="14"/>
  <c r="L16" i="14"/>
  <c r="I16" i="14"/>
  <c r="E16" i="14"/>
  <c r="M16" i="14" s="1"/>
  <c r="L12" i="14"/>
  <c r="I12" i="14"/>
  <c r="E12" i="14"/>
  <c r="M12" i="14" s="1"/>
  <c r="L13" i="14"/>
  <c r="I13" i="14"/>
  <c r="E13" i="14"/>
  <c r="L11" i="14"/>
  <c r="I11" i="14"/>
  <c r="E11" i="14"/>
  <c r="L15" i="14"/>
  <c r="I15" i="14"/>
  <c r="E15" i="14"/>
  <c r="M15" i="14" s="1"/>
  <c r="L14" i="14"/>
  <c r="I14" i="14"/>
  <c r="E14" i="14"/>
  <c r="M14" i="14" s="1"/>
  <c r="L10" i="14"/>
  <c r="I10" i="14"/>
  <c r="E10" i="14"/>
  <c r="L19" i="14"/>
  <c r="I19" i="14"/>
  <c r="M19" i="14" s="1"/>
  <c r="E19" i="14"/>
  <c r="M20" i="13"/>
  <c r="L19" i="13"/>
  <c r="I19" i="13"/>
  <c r="E19" i="13"/>
  <c r="M19" i="13" s="1"/>
  <c r="L18" i="13"/>
  <c r="I18" i="13"/>
  <c r="E18" i="13"/>
  <c r="M18" i="13" s="1"/>
  <c r="L17" i="13"/>
  <c r="I17" i="13"/>
  <c r="E17" i="13"/>
  <c r="M17" i="13" s="1"/>
  <c r="L16" i="13"/>
  <c r="I16" i="13"/>
  <c r="E16" i="13"/>
  <c r="M16" i="13" s="1"/>
  <c r="L15" i="13"/>
  <c r="I15" i="13"/>
  <c r="E15" i="13"/>
  <c r="M15" i="13" s="1"/>
  <c r="L14" i="13"/>
  <c r="I14" i="13"/>
  <c r="E14" i="13"/>
  <c r="M14" i="13" s="1"/>
  <c r="L13" i="13"/>
  <c r="I13" i="13"/>
  <c r="E13" i="13"/>
  <c r="M13" i="13" s="1"/>
  <c r="L12" i="13"/>
  <c r="I12" i="13"/>
  <c r="E12" i="13"/>
  <c r="M12" i="13" s="1"/>
  <c r="L11" i="13"/>
  <c r="I11" i="13"/>
  <c r="E11" i="13"/>
  <c r="M11" i="13" s="1"/>
  <c r="L10" i="13"/>
  <c r="I10" i="13"/>
  <c r="E10" i="13"/>
  <c r="M10" i="13" s="1"/>
  <c r="M11" i="14" l="1"/>
  <c r="M18" i="14"/>
  <c r="K19" i="14"/>
  <c r="M10" i="14"/>
  <c r="M20" i="14" s="1"/>
  <c r="M13" i="14"/>
  <c r="K10" i="14"/>
  <c r="K15" i="14"/>
  <c r="K13" i="14"/>
  <c r="K16" i="14"/>
  <c r="K17" i="14"/>
  <c r="K14" i="14"/>
  <c r="K11" i="14"/>
  <c r="K12" i="14"/>
  <c r="K18" i="14"/>
  <c r="K10" i="13"/>
  <c r="K12" i="13"/>
  <c r="K14" i="13"/>
  <c r="K16" i="13"/>
  <c r="K18" i="13"/>
  <c r="K11" i="13"/>
  <c r="K13" i="13"/>
  <c r="K15" i="13"/>
  <c r="K17" i="13"/>
  <c r="K19" i="13"/>
</calcChain>
</file>

<file path=xl/sharedStrings.xml><?xml version="1.0" encoding="utf-8"?>
<sst xmlns="http://schemas.openxmlformats.org/spreadsheetml/2006/main" count="63" uniqueCount="31">
  <si>
    <t xml:space="preserve">Nota: En impuestos directos e impuestos indirectos se ha restado la cantidad recibida por PIE en concepto de IRPF, IVA e IIEE </t>
  </si>
  <si>
    <t>Derechos liquidados</t>
  </si>
  <si>
    <t>Euros por habitante</t>
  </si>
  <si>
    <t>Municipio</t>
  </si>
  <si>
    <t>Población</t>
  </si>
  <si>
    <t>Impuestos directos</t>
  </si>
  <si>
    <t>IRPF (PIE)</t>
  </si>
  <si>
    <t>Impuestos Indirectos</t>
  </si>
  <si>
    <t>Tasas y otros ingresos</t>
  </si>
  <si>
    <t>Impuestos directos e indirectos</t>
  </si>
  <si>
    <t>CONTRIBUCIÓN FISCAL ABSOLUTA</t>
  </si>
  <si>
    <t xml:space="preserve">Antequera                                                             </t>
  </si>
  <si>
    <t xml:space="preserve">Estepona                                                              </t>
  </si>
  <si>
    <t xml:space="preserve">Marbella                                                              </t>
  </si>
  <si>
    <t xml:space="preserve">Mijas                                                                 </t>
  </si>
  <si>
    <t xml:space="preserve">Málaga                                                                </t>
  </si>
  <si>
    <t>Impuestos directos - IRPF</t>
  </si>
  <si>
    <t>Impuestos indirectos - IVA-IIEE</t>
  </si>
  <si>
    <t>IIEE (PIE)</t>
  </si>
  <si>
    <t>IVA (PIE)</t>
  </si>
  <si>
    <t>Los 10 municipios de Málaga con mayor población</t>
  </si>
  <si>
    <t xml:space="preserve">Benalmádena                                                           </t>
  </si>
  <si>
    <t xml:space="preserve">Alhaurín de la Torre                                                  </t>
  </si>
  <si>
    <t xml:space="preserve">Ronda                                                                 </t>
  </si>
  <si>
    <t xml:space="preserve">Torremolinos                                                          </t>
  </si>
  <si>
    <t>Ingresos tributarios 2023 (impuestos directos e indirectos, tasas y otros ingresos)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</si>
  <si>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</t>
    </r>
  </si>
  <si>
    <t xml:space="preserve">Fuengirola                                                            </t>
  </si>
  <si>
    <t>Sin datos a la fecha de Velez-Málaga y Rincón de la Victoria</t>
  </si>
  <si>
    <t>MEDIA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</si>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</sst>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Univers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sz val="8"/>
      <color indexed="8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i/>
      <sz val="10"/>
      <name val="Gill Sans MT"/>
      <family val="2"/>
    </font>
    <font>
      <sz val="11"/>
      <color theme="1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i/>
      <sz val="9"/>
      <color indexed="8"/>
      <name val="Gill Sans MT"/>
      <family val="2"/>
    </font>
    <font>
      <i/>
      <sz val="9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3" fontId="3" fillId="2" borderId="1" xfId="3" applyNumberFormat="1" applyFont="1" applyFill="1" applyBorder="1" applyAlignment="1">
      <alignment horizontal="left" vertical="center" wrapText="1"/>
    </xf>
    <xf numFmtId="3" fontId="4" fillId="4" borderId="1" xfId="1" applyNumberFormat="1" applyFont="1" applyFill="1" applyBorder="1" applyAlignment="1">
      <alignment horizontal="right"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4" fontId="4" fillId="3" borderId="1" xfId="5" applyNumberFormat="1" applyFont="1" applyFill="1" applyBorder="1" applyAlignment="1">
      <alignment horizontal="right" vertical="center" wrapText="1"/>
    </xf>
    <xf numFmtId="4" fontId="3" fillId="3" borderId="1" xfId="5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3" fontId="8" fillId="0" borderId="0" xfId="0" applyNumberFormat="1" applyFont="1" applyFill="1" applyAlignment="1">
      <alignment vertical="center" wrapText="1"/>
    </xf>
    <xf numFmtId="4" fontId="8" fillId="0" borderId="0" xfId="0" applyNumberFormat="1" applyFont="1" applyFill="1" applyAlignment="1">
      <alignment vertical="center" wrapText="1"/>
    </xf>
    <xf numFmtId="3" fontId="3" fillId="2" borderId="1" xfId="3" applyNumberFormat="1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3" fontId="11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3" fontId="16" fillId="0" borderId="0" xfId="3" applyNumberFormat="1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3" xfId="2" applyNumberFormat="1" applyFont="1" applyFill="1" applyBorder="1" applyAlignment="1">
      <alignment horizontal="center" vertical="center"/>
    </xf>
    <xf numFmtId="4" fontId="6" fillId="0" borderId="4" xfId="2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6">
    <cellStyle name="Normal" xfId="0" builtinId="0"/>
    <cellStyle name="Normal_CENSOResumen(INTERNET) 2" xfId="2"/>
    <cellStyle name="Normal_Hoja1" xfId="5"/>
    <cellStyle name="Normal_Hoja2" xfId="1"/>
    <cellStyle name="Normal_icio" xfId="3"/>
    <cellStyle name="Normal_IngGast (2) 2" xfId="4"/>
  </cellStyles>
  <dxfs count="0"/>
  <tableStyles count="0" defaultTableStyle="TableStyleMedium2" defaultPivotStyle="PivotStyleMedium9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261298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19051</xdr:rowOff>
    </xdr:from>
    <xdr:to>
      <xdr:col>0</xdr:col>
      <xdr:colOff>714375</xdr:colOff>
      <xdr:row>1</xdr:row>
      <xdr:rowOff>291465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1"/>
          <a:ext cx="685800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zoomScaleNormal="100" workbookViewId="0">
      <selection activeCell="O8" sqref="O8"/>
    </sheetView>
  </sheetViews>
  <sheetFormatPr baseColWidth="10" defaultColWidth="7.109375" defaultRowHeight="18"/>
  <cols>
    <col min="1" max="1" width="28.109375" style="27" customWidth="1"/>
    <col min="2" max="2" width="11" style="28" customWidth="1"/>
    <col min="3" max="3" width="14.109375" style="27" hidden="1" customWidth="1"/>
    <col min="4" max="4" width="12.6640625" style="27" hidden="1" customWidth="1"/>
    <col min="5" max="5" width="14.44140625" style="27" hidden="1" customWidth="1"/>
    <col min="6" max="6" width="14.33203125" style="29" hidden="1" customWidth="1"/>
    <col min="7" max="8" width="12.6640625" style="27" hidden="1" customWidth="1"/>
    <col min="9" max="9" width="13.5546875" style="27" hidden="1" customWidth="1"/>
    <col min="10" max="10" width="13.6640625" style="27" hidden="1" customWidth="1"/>
    <col min="11" max="11" width="16.5546875" style="27" customWidth="1"/>
    <col min="12" max="12" width="15.44140625" style="27" customWidth="1"/>
    <col min="13" max="13" width="18.109375" style="27" customWidth="1"/>
    <col min="14" max="14" width="7.109375" style="27" customWidth="1"/>
    <col min="15" max="16384" width="7.109375" style="27"/>
  </cols>
  <sheetData>
    <row r="1" spans="1:14" s="13" customFormat="1" ht="16.8">
      <c r="B1" s="14"/>
      <c r="C1" s="15"/>
      <c r="D1" s="15"/>
      <c r="E1" s="15"/>
      <c r="F1" s="15"/>
      <c r="G1" s="15"/>
      <c r="H1" s="15"/>
      <c r="I1" s="15"/>
      <c r="J1" s="15"/>
      <c r="K1" s="15"/>
      <c r="M1" s="16"/>
    </row>
    <row r="2" spans="1:14" s="13" customFormat="1" ht="24" customHeight="1">
      <c r="A2" s="6"/>
      <c r="B2" s="7"/>
      <c r="C2" s="6"/>
      <c r="D2" s="6"/>
      <c r="E2" s="6"/>
      <c r="F2" s="8"/>
      <c r="G2" s="6"/>
      <c r="H2" s="6"/>
      <c r="I2" s="6"/>
      <c r="J2" s="6"/>
      <c r="K2" s="6"/>
      <c r="L2" s="6"/>
      <c r="M2" s="6"/>
    </row>
    <row r="3" spans="1:14" s="13" customFormat="1" ht="39" customHeight="1">
      <c r="A3" s="36" t="s">
        <v>25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4" s="13" customFormat="1" ht="21.6">
      <c r="A4" s="37" t="s">
        <v>20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4" s="13" customFormat="1" ht="16.8">
      <c r="A5" s="17" t="s">
        <v>26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20"/>
      <c r="M5" s="21"/>
    </row>
    <row r="6" spans="1:14" s="13" customFormat="1" ht="16.8">
      <c r="A6" s="22" t="s">
        <v>0</v>
      </c>
      <c r="B6" s="24"/>
      <c r="C6" s="25"/>
      <c r="D6" s="25"/>
      <c r="E6" s="25"/>
      <c r="F6" s="25"/>
      <c r="G6" s="25"/>
      <c r="H6" s="25"/>
      <c r="I6" s="25"/>
      <c r="J6" s="20"/>
      <c r="K6" s="25"/>
      <c r="L6" s="20"/>
      <c r="M6" s="21"/>
    </row>
    <row r="7" spans="1:14" s="13" customFormat="1" ht="16.8">
      <c r="A7" s="26"/>
      <c r="B7" s="24"/>
      <c r="C7" s="25"/>
      <c r="D7" s="25"/>
      <c r="E7" s="25"/>
      <c r="F7" s="25"/>
      <c r="G7" s="25"/>
      <c r="H7" s="25"/>
      <c r="I7" s="25"/>
      <c r="J7" s="20"/>
      <c r="K7" s="25"/>
      <c r="L7" s="20"/>
      <c r="M7" s="21"/>
      <c r="N7" s="13" t="s">
        <v>30</v>
      </c>
    </row>
    <row r="8" spans="1:14" s="13" customFormat="1" ht="16.8">
      <c r="A8" s="23"/>
      <c r="B8" s="24"/>
      <c r="C8" s="38" t="s">
        <v>1</v>
      </c>
      <c r="D8" s="39"/>
      <c r="E8" s="39"/>
      <c r="F8" s="39"/>
      <c r="G8" s="39"/>
      <c r="H8" s="39"/>
      <c r="I8" s="39"/>
      <c r="J8" s="40"/>
      <c r="K8" s="41" t="s">
        <v>2</v>
      </c>
      <c r="L8" s="42"/>
      <c r="M8" s="43"/>
    </row>
    <row r="9" spans="1:14" s="13" customFormat="1" ht="62.4" customHeight="1">
      <c r="A9" s="9" t="s">
        <v>3</v>
      </c>
      <c r="B9" s="9" t="s">
        <v>4</v>
      </c>
      <c r="C9" s="10" t="s">
        <v>5</v>
      </c>
      <c r="D9" s="10" t="s">
        <v>6</v>
      </c>
      <c r="E9" s="10" t="s">
        <v>16</v>
      </c>
      <c r="F9" s="10" t="s">
        <v>7</v>
      </c>
      <c r="G9" s="10" t="s">
        <v>19</v>
      </c>
      <c r="H9" s="10" t="s">
        <v>18</v>
      </c>
      <c r="I9" s="10" t="s">
        <v>17</v>
      </c>
      <c r="J9" s="10" t="s">
        <v>8</v>
      </c>
      <c r="K9" s="11" t="s">
        <v>9</v>
      </c>
      <c r="L9" s="11" t="s">
        <v>8</v>
      </c>
      <c r="M9" s="12" t="s">
        <v>10</v>
      </c>
    </row>
    <row r="10" spans="1:14">
      <c r="A10" s="1" t="s">
        <v>15</v>
      </c>
      <c r="B10" s="2">
        <v>586384</v>
      </c>
      <c r="C10" s="3">
        <v>240625461.75</v>
      </c>
      <c r="D10" s="3">
        <v>15174990.220000001</v>
      </c>
      <c r="E10" s="3">
        <f t="shared" ref="E10:E19" si="0">C10-D10</f>
        <v>225450471.53</v>
      </c>
      <c r="F10" s="3">
        <v>26510413.649999999</v>
      </c>
      <c r="G10" s="3">
        <v>11559555.380000001</v>
      </c>
      <c r="H10" s="3">
        <v>2662540.37</v>
      </c>
      <c r="I10" s="3">
        <f t="shared" ref="I10:I19" si="1">F10-G10-H10</f>
        <v>12288317.899999999</v>
      </c>
      <c r="J10" s="3">
        <v>72988044.310000002</v>
      </c>
      <c r="K10" s="4">
        <f t="shared" ref="K10:K19" si="2">(E10+I10)/B10</f>
        <v>405.43191736131956</v>
      </c>
      <c r="L10" s="4">
        <f t="shared" ref="L10:L19" si="3">J10/B10</f>
        <v>124.47141175407242</v>
      </c>
      <c r="M10" s="5">
        <f t="shared" ref="M10:M19" si="4">(E10+I10+J10)/B10</f>
        <v>529.90332911539201</v>
      </c>
    </row>
    <row r="11" spans="1:14">
      <c r="A11" s="1" t="s">
        <v>13</v>
      </c>
      <c r="B11" s="2">
        <v>156295</v>
      </c>
      <c r="C11" s="3">
        <v>169249568.96000001</v>
      </c>
      <c r="D11" s="3">
        <v>3761014.98</v>
      </c>
      <c r="E11" s="3">
        <f t="shared" si="0"/>
        <v>165488553.98000002</v>
      </c>
      <c r="F11" s="3">
        <v>20754189.289999999</v>
      </c>
      <c r="G11" s="3">
        <v>3713725.02</v>
      </c>
      <c r="H11" s="3">
        <v>755838.5</v>
      </c>
      <c r="I11" s="3">
        <f t="shared" si="1"/>
        <v>16284625.77</v>
      </c>
      <c r="J11" s="3">
        <v>66267694.659999996</v>
      </c>
      <c r="K11" s="4">
        <f t="shared" si="2"/>
        <v>1163.0134025400687</v>
      </c>
      <c r="L11" s="4">
        <f t="shared" si="3"/>
        <v>423.99113637672349</v>
      </c>
      <c r="M11" s="5">
        <f t="shared" si="4"/>
        <v>1587.0045389167922</v>
      </c>
    </row>
    <row r="12" spans="1:14">
      <c r="A12" s="1" t="s">
        <v>14</v>
      </c>
      <c r="B12" s="2">
        <v>91691</v>
      </c>
      <c r="C12" s="3">
        <v>58879531.350000001</v>
      </c>
      <c r="D12" s="3">
        <v>1248390.96</v>
      </c>
      <c r="E12" s="3">
        <f t="shared" si="0"/>
        <v>57631140.390000001</v>
      </c>
      <c r="F12" s="3">
        <v>7199954.0599999996</v>
      </c>
      <c r="G12" s="3">
        <v>1745118.96</v>
      </c>
      <c r="H12" s="3">
        <v>330562.69</v>
      </c>
      <c r="I12" s="3">
        <f t="shared" si="1"/>
        <v>5124272.4099999992</v>
      </c>
      <c r="J12" s="3">
        <v>19195932.620000001</v>
      </c>
      <c r="K12" s="4">
        <f t="shared" si="2"/>
        <v>684.42282012411249</v>
      </c>
      <c r="L12" s="4">
        <f t="shared" si="3"/>
        <v>209.35459990620672</v>
      </c>
      <c r="M12" s="5">
        <f t="shared" si="4"/>
        <v>893.77742003031926</v>
      </c>
    </row>
    <row r="13" spans="1:14">
      <c r="A13" s="1" t="s">
        <v>27</v>
      </c>
      <c r="B13" s="2">
        <v>85598</v>
      </c>
      <c r="C13" s="3">
        <v>44685597.439999998</v>
      </c>
      <c r="D13" s="3">
        <v>1359483.95</v>
      </c>
      <c r="E13" s="3">
        <f t="shared" si="0"/>
        <v>43326113.489999995</v>
      </c>
      <c r="F13" s="3">
        <v>6065253.4800000004</v>
      </c>
      <c r="G13" s="3">
        <v>1689307.38</v>
      </c>
      <c r="H13" s="3">
        <v>525490.43999999994</v>
      </c>
      <c r="I13" s="3">
        <f t="shared" si="1"/>
        <v>3850455.6600000006</v>
      </c>
      <c r="J13" s="3">
        <v>21906473.940000001</v>
      </c>
      <c r="K13" s="4">
        <f t="shared" si="2"/>
        <v>551.14102140236923</v>
      </c>
      <c r="L13" s="4">
        <f t="shared" si="3"/>
        <v>255.92273113857803</v>
      </c>
      <c r="M13" s="5">
        <f t="shared" si="4"/>
        <v>807.06375254094723</v>
      </c>
    </row>
    <row r="14" spans="1:14">
      <c r="A14" s="1" t="s">
        <v>12</v>
      </c>
      <c r="B14" s="2">
        <v>76975</v>
      </c>
      <c r="C14" s="3">
        <v>58599786.780000001</v>
      </c>
      <c r="D14" s="3">
        <v>0</v>
      </c>
      <c r="E14" s="3">
        <f t="shared" si="0"/>
        <v>58599786.780000001</v>
      </c>
      <c r="F14" s="3">
        <v>4828886.24</v>
      </c>
      <c r="G14" s="3">
        <v>0</v>
      </c>
      <c r="H14" s="3">
        <v>0</v>
      </c>
      <c r="I14" s="3">
        <f t="shared" si="1"/>
        <v>4828886.24</v>
      </c>
      <c r="J14" s="3">
        <v>25789020.989999998</v>
      </c>
      <c r="K14" s="4">
        <f t="shared" si="2"/>
        <v>824.01653809678476</v>
      </c>
      <c r="L14" s="4">
        <f t="shared" si="3"/>
        <v>335.03112685936992</v>
      </c>
      <c r="M14" s="5">
        <f t="shared" si="4"/>
        <v>1159.0476649561547</v>
      </c>
    </row>
    <row r="15" spans="1:14">
      <c r="A15" s="1" t="s">
        <v>21</v>
      </c>
      <c r="B15" s="2">
        <v>75801</v>
      </c>
      <c r="C15" s="3">
        <v>51287324.119999997</v>
      </c>
      <c r="D15" s="3">
        <v>0</v>
      </c>
      <c r="E15" s="3">
        <f t="shared" si="0"/>
        <v>51287324.119999997</v>
      </c>
      <c r="F15" s="3">
        <v>1737057.99</v>
      </c>
      <c r="G15" s="3">
        <v>0</v>
      </c>
      <c r="H15" s="3">
        <v>0</v>
      </c>
      <c r="I15" s="3">
        <f t="shared" si="1"/>
        <v>1737057.99</v>
      </c>
      <c r="J15" s="3">
        <v>19089421.890000001</v>
      </c>
      <c r="K15" s="4">
        <f t="shared" si="2"/>
        <v>699.52087848445274</v>
      </c>
      <c r="L15" s="4">
        <f t="shared" si="3"/>
        <v>251.83601654331738</v>
      </c>
      <c r="M15" s="5">
        <f t="shared" si="4"/>
        <v>951.35689502777007</v>
      </c>
    </row>
    <row r="16" spans="1:14">
      <c r="A16" s="1" t="s">
        <v>24</v>
      </c>
      <c r="B16" s="2">
        <v>70434</v>
      </c>
      <c r="C16" s="3">
        <v>46822651.729999997</v>
      </c>
      <c r="D16" s="3">
        <v>0</v>
      </c>
      <c r="E16" s="3">
        <f t="shared" si="0"/>
        <v>46822651.729999997</v>
      </c>
      <c r="F16" s="3">
        <v>1648848.11</v>
      </c>
      <c r="G16" s="3">
        <v>0</v>
      </c>
      <c r="H16" s="3">
        <v>0</v>
      </c>
      <c r="I16" s="3">
        <f t="shared" si="1"/>
        <v>1648848.11</v>
      </c>
      <c r="J16" s="3">
        <v>25138050.32</v>
      </c>
      <c r="K16" s="4">
        <f t="shared" si="2"/>
        <v>688.18326149302891</v>
      </c>
      <c r="L16" s="4">
        <f t="shared" si="3"/>
        <v>356.90221086407132</v>
      </c>
      <c r="M16" s="5">
        <f t="shared" si="4"/>
        <v>1045.0854723571001</v>
      </c>
    </row>
    <row r="17" spans="1:13">
      <c r="A17" s="1" t="s">
        <v>22</v>
      </c>
      <c r="B17" s="2">
        <v>43674</v>
      </c>
      <c r="C17" s="3">
        <v>18726254.780000001</v>
      </c>
      <c r="D17" s="3">
        <v>0</v>
      </c>
      <c r="E17" s="3">
        <f t="shared" si="0"/>
        <v>18726254.780000001</v>
      </c>
      <c r="F17" s="3">
        <v>1031461.62</v>
      </c>
      <c r="G17" s="3">
        <v>0</v>
      </c>
      <c r="H17" s="3">
        <v>0</v>
      </c>
      <c r="I17" s="3">
        <f t="shared" si="1"/>
        <v>1031461.62</v>
      </c>
      <c r="J17" s="3">
        <v>13029899.039999999</v>
      </c>
      <c r="K17" s="4">
        <f t="shared" si="2"/>
        <v>452.39081375646845</v>
      </c>
      <c r="L17" s="4">
        <f t="shared" si="3"/>
        <v>298.34453084214863</v>
      </c>
      <c r="M17" s="5">
        <f t="shared" si="4"/>
        <v>750.73534459861708</v>
      </c>
    </row>
    <row r="18" spans="1:13">
      <c r="A18" s="1" t="s">
        <v>11</v>
      </c>
      <c r="B18" s="2">
        <v>41178</v>
      </c>
      <c r="C18" s="3">
        <v>18689122.879999999</v>
      </c>
      <c r="D18" s="3">
        <v>0</v>
      </c>
      <c r="E18" s="3">
        <f t="shared" si="0"/>
        <v>18689122.879999999</v>
      </c>
      <c r="F18" s="3">
        <v>601956.54</v>
      </c>
      <c r="G18" s="3">
        <v>0</v>
      </c>
      <c r="H18" s="3">
        <v>0</v>
      </c>
      <c r="I18" s="3">
        <f t="shared" si="1"/>
        <v>601956.54</v>
      </c>
      <c r="J18" s="3">
        <v>3675538.95</v>
      </c>
      <c r="K18" s="4">
        <f t="shared" si="2"/>
        <v>468.48024236242651</v>
      </c>
      <c r="L18" s="4">
        <f t="shared" si="3"/>
        <v>89.259773422701443</v>
      </c>
      <c r="M18" s="5">
        <f t="shared" si="4"/>
        <v>557.74001578512787</v>
      </c>
    </row>
    <row r="19" spans="1:13">
      <c r="A19" s="1" t="s">
        <v>23</v>
      </c>
      <c r="B19" s="2">
        <v>33329</v>
      </c>
      <c r="C19" s="3">
        <v>13327875.42</v>
      </c>
      <c r="D19" s="3">
        <v>0</v>
      </c>
      <c r="E19" s="3">
        <f t="shared" si="0"/>
        <v>13327875.42</v>
      </c>
      <c r="F19" s="3">
        <v>1234318.2</v>
      </c>
      <c r="G19" s="3">
        <v>0</v>
      </c>
      <c r="H19" s="3">
        <v>0</v>
      </c>
      <c r="I19" s="3">
        <f t="shared" si="1"/>
        <v>1234318.2</v>
      </c>
      <c r="J19" s="3">
        <v>6937287.5499999998</v>
      </c>
      <c r="K19" s="4">
        <f t="shared" si="2"/>
        <v>436.92260853911006</v>
      </c>
      <c r="L19" s="4">
        <f t="shared" si="3"/>
        <v>208.14568543910707</v>
      </c>
      <c r="M19" s="5">
        <f t="shared" si="4"/>
        <v>645.06829397821707</v>
      </c>
    </row>
    <row r="20" spans="1:13">
      <c r="A20" s="34" t="s">
        <v>29</v>
      </c>
      <c r="B20" s="32"/>
      <c r="C20" s="31"/>
      <c r="D20" s="31"/>
      <c r="E20" s="31"/>
      <c r="F20" s="33"/>
      <c r="G20" s="31"/>
      <c r="H20" s="31"/>
      <c r="I20" s="31"/>
      <c r="J20" s="31"/>
      <c r="K20" s="31"/>
      <c r="L20" s="31"/>
      <c r="M20" s="35">
        <f>AVERAGE(M10:M19)</f>
        <v>892.67827273064381</v>
      </c>
    </row>
    <row r="21" spans="1:13" ht="10.199999999999999" customHeight="1"/>
    <row r="22" spans="1:13">
      <c r="A22" s="30" t="s">
        <v>28</v>
      </c>
    </row>
  </sheetData>
  <sortState ref="A20:N107">
    <sortCondition descending="1" ref="B20:B107"/>
  </sortState>
  <mergeCells count="4">
    <mergeCell ref="A3:M3"/>
    <mergeCell ref="A4:M4"/>
    <mergeCell ref="C8:J8"/>
    <mergeCell ref="K8:M8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8" fitToHeight="10" orientation="portrait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opLeftCell="A2" zoomScaleNormal="100" workbookViewId="0">
      <selection activeCell="A10" sqref="A10:M19"/>
    </sheetView>
  </sheetViews>
  <sheetFormatPr baseColWidth="10" defaultColWidth="7.109375" defaultRowHeight="18"/>
  <cols>
    <col min="1" max="1" width="28.109375" style="27" customWidth="1"/>
    <col min="2" max="2" width="11" style="28" customWidth="1"/>
    <col min="3" max="3" width="14.109375" style="27" hidden="1" customWidth="1"/>
    <col min="4" max="4" width="12.6640625" style="27" hidden="1" customWidth="1"/>
    <col min="5" max="5" width="14.44140625" style="27" hidden="1" customWidth="1"/>
    <col min="6" max="6" width="14.33203125" style="29" hidden="1" customWidth="1"/>
    <col min="7" max="7" width="12.6640625" style="27" hidden="1" customWidth="1"/>
    <col min="8" max="8" width="13.5546875" style="27" hidden="1" customWidth="1"/>
    <col min="9" max="9" width="13.6640625" style="27" hidden="1" customWidth="1"/>
    <col min="10" max="10" width="16.5546875" style="27" hidden="1" customWidth="1"/>
    <col min="11" max="11" width="15.44140625" style="27" customWidth="1"/>
    <col min="12" max="12" width="14.88671875" style="27" customWidth="1"/>
    <col min="13" max="13" width="19.77734375" style="27" customWidth="1"/>
    <col min="14" max="16384" width="7.109375" style="27"/>
  </cols>
  <sheetData>
    <row r="1" spans="1:13" s="13" customFormat="1" ht="16.8">
      <c r="B1" s="14"/>
      <c r="C1" s="15"/>
      <c r="D1" s="15"/>
      <c r="E1" s="15"/>
      <c r="F1" s="15"/>
      <c r="G1" s="15"/>
      <c r="H1" s="15"/>
      <c r="I1" s="15"/>
      <c r="J1" s="15"/>
      <c r="L1" s="16"/>
    </row>
    <row r="2" spans="1:13" s="13" customFormat="1" ht="24" customHeight="1">
      <c r="A2" s="6"/>
      <c r="B2" s="7"/>
      <c r="C2" s="6"/>
      <c r="D2" s="6"/>
      <c r="E2" s="6"/>
      <c r="F2" s="8"/>
      <c r="G2" s="6"/>
      <c r="H2" s="6"/>
      <c r="I2" s="6"/>
      <c r="J2" s="6"/>
      <c r="K2" s="6"/>
      <c r="L2" s="6"/>
    </row>
    <row r="3" spans="1:13" s="13" customFormat="1" ht="39" customHeight="1">
      <c r="A3" s="36" t="s">
        <v>25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s="13" customFormat="1" ht="21.6">
      <c r="A4" s="37" t="s">
        <v>20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s="13" customFormat="1" ht="16.8">
      <c r="A5" s="17" t="s">
        <v>26</v>
      </c>
      <c r="B5" s="18"/>
      <c r="C5" s="19"/>
      <c r="D5" s="19"/>
      <c r="E5" s="19"/>
      <c r="F5" s="19"/>
      <c r="G5" s="19"/>
      <c r="H5" s="19"/>
      <c r="I5" s="19"/>
      <c r="J5" s="19"/>
      <c r="K5" s="20"/>
      <c r="L5" s="21"/>
    </row>
    <row r="6" spans="1:13" s="13" customFormat="1" ht="16.8">
      <c r="A6" s="22" t="s">
        <v>0</v>
      </c>
      <c r="B6" s="24"/>
      <c r="C6" s="25"/>
      <c r="D6" s="25"/>
      <c r="E6" s="25"/>
      <c r="F6" s="25"/>
      <c r="G6" s="25"/>
      <c r="H6" s="25"/>
      <c r="I6" s="20"/>
      <c r="J6" s="25"/>
      <c r="K6" s="20"/>
      <c r="L6" s="21"/>
    </row>
    <row r="7" spans="1:13" s="13" customFormat="1" ht="16.8">
      <c r="A7" s="26"/>
      <c r="B7" s="24"/>
      <c r="C7" s="25"/>
      <c r="D7" s="25"/>
      <c r="E7" s="25"/>
      <c r="F7" s="25"/>
      <c r="G7" s="25"/>
      <c r="H7" s="25"/>
      <c r="I7" s="20"/>
      <c r="J7" s="25"/>
      <c r="K7" s="20"/>
      <c r="L7" s="21"/>
    </row>
    <row r="8" spans="1:13">
      <c r="A8" s="23"/>
      <c r="B8" s="24"/>
      <c r="C8" s="38" t="s">
        <v>1</v>
      </c>
      <c r="D8" s="39"/>
      <c r="E8" s="39"/>
      <c r="F8" s="39"/>
      <c r="G8" s="39"/>
      <c r="H8" s="39"/>
      <c r="I8" s="39"/>
      <c r="J8" s="40"/>
      <c r="K8" s="41" t="s">
        <v>2</v>
      </c>
      <c r="L8" s="42"/>
      <c r="M8" s="43"/>
    </row>
    <row r="9" spans="1:13" ht="60" customHeight="1">
      <c r="A9" s="9" t="s">
        <v>3</v>
      </c>
      <c r="B9" s="9" t="s">
        <v>4</v>
      </c>
      <c r="C9" s="10" t="s">
        <v>5</v>
      </c>
      <c r="D9" s="10" t="s">
        <v>6</v>
      </c>
      <c r="E9" s="10" t="s">
        <v>16</v>
      </c>
      <c r="F9" s="10" t="s">
        <v>7</v>
      </c>
      <c r="G9" s="10" t="s">
        <v>19</v>
      </c>
      <c r="H9" s="10" t="s">
        <v>18</v>
      </c>
      <c r="I9" s="10" t="s">
        <v>17</v>
      </c>
      <c r="J9" s="10" t="s">
        <v>8</v>
      </c>
      <c r="K9" s="11" t="s">
        <v>9</v>
      </c>
      <c r="L9" s="11" t="s">
        <v>8</v>
      </c>
      <c r="M9" s="12" t="s">
        <v>10</v>
      </c>
    </row>
    <row r="10" spans="1:13">
      <c r="A10" s="1" t="s">
        <v>13</v>
      </c>
      <c r="B10" s="2">
        <v>156295</v>
      </c>
      <c r="C10" s="3">
        <v>169249568.96000001</v>
      </c>
      <c r="D10" s="3">
        <v>3761014.98</v>
      </c>
      <c r="E10" s="3">
        <f t="shared" ref="E10:E19" si="0">C10-D10</f>
        <v>165488553.98000002</v>
      </c>
      <c r="F10" s="3">
        <v>20754189.289999999</v>
      </c>
      <c r="G10" s="3">
        <v>3713725.02</v>
      </c>
      <c r="H10" s="3">
        <v>755838.5</v>
      </c>
      <c r="I10" s="3">
        <f t="shared" ref="I10:I19" si="1">F10-G10-H10</f>
        <v>16284625.77</v>
      </c>
      <c r="J10" s="3">
        <v>66267694.659999996</v>
      </c>
      <c r="K10" s="4">
        <f t="shared" ref="K10:K19" si="2">(E10+I10)/B10</f>
        <v>1163.0134025400687</v>
      </c>
      <c r="L10" s="4">
        <f t="shared" ref="L10:L19" si="3">J10/B10</f>
        <v>423.99113637672349</v>
      </c>
      <c r="M10" s="5">
        <f t="shared" ref="M10:M19" si="4">(E10+I10+J10)/B10</f>
        <v>1587.0045389167922</v>
      </c>
    </row>
    <row r="11" spans="1:13">
      <c r="A11" s="1" t="s">
        <v>12</v>
      </c>
      <c r="B11" s="2">
        <v>76975</v>
      </c>
      <c r="C11" s="3">
        <v>58599786.780000001</v>
      </c>
      <c r="D11" s="3">
        <v>0</v>
      </c>
      <c r="E11" s="3">
        <f t="shared" si="0"/>
        <v>58599786.780000001</v>
      </c>
      <c r="F11" s="3">
        <v>4828886.24</v>
      </c>
      <c r="G11" s="3">
        <v>0</v>
      </c>
      <c r="H11" s="3">
        <v>0</v>
      </c>
      <c r="I11" s="3">
        <f t="shared" si="1"/>
        <v>4828886.24</v>
      </c>
      <c r="J11" s="3">
        <v>25789020.989999998</v>
      </c>
      <c r="K11" s="4">
        <f t="shared" si="2"/>
        <v>824.01653809678476</v>
      </c>
      <c r="L11" s="4">
        <f t="shared" si="3"/>
        <v>335.03112685936992</v>
      </c>
      <c r="M11" s="5">
        <f t="shared" si="4"/>
        <v>1159.0476649561547</v>
      </c>
    </row>
    <row r="12" spans="1:13">
      <c r="A12" s="1" t="s">
        <v>24</v>
      </c>
      <c r="B12" s="2">
        <v>70434</v>
      </c>
      <c r="C12" s="3">
        <v>46822651.729999997</v>
      </c>
      <c r="D12" s="3">
        <v>0</v>
      </c>
      <c r="E12" s="3">
        <f t="shared" si="0"/>
        <v>46822651.729999997</v>
      </c>
      <c r="F12" s="3">
        <v>1648848.11</v>
      </c>
      <c r="G12" s="3">
        <v>0</v>
      </c>
      <c r="H12" s="3">
        <v>0</v>
      </c>
      <c r="I12" s="3">
        <f t="shared" si="1"/>
        <v>1648848.11</v>
      </c>
      <c r="J12" s="3">
        <v>25138050.32</v>
      </c>
      <c r="K12" s="4">
        <f t="shared" si="2"/>
        <v>688.18326149302891</v>
      </c>
      <c r="L12" s="4">
        <f t="shared" si="3"/>
        <v>356.90221086407132</v>
      </c>
      <c r="M12" s="5">
        <f t="shared" si="4"/>
        <v>1045.0854723571001</v>
      </c>
    </row>
    <row r="13" spans="1:13">
      <c r="A13" s="1" t="s">
        <v>21</v>
      </c>
      <c r="B13" s="2">
        <v>75801</v>
      </c>
      <c r="C13" s="3">
        <v>51287324.119999997</v>
      </c>
      <c r="D13" s="3">
        <v>0</v>
      </c>
      <c r="E13" s="3">
        <f t="shared" si="0"/>
        <v>51287324.119999997</v>
      </c>
      <c r="F13" s="3">
        <v>1737057.99</v>
      </c>
      <c r="G13" s="3">
        <v>0</v>
      </c>
      <c r="H13" s="3">
        <v>0</v>
      </c>
      <c r="I13" s="3">
        <f t="shared" si="1"/>
        <v>1737057.99</v>
      </c>
      <c r="J13" s="3">
        <v>19089421.890000001</v>
      </c>
      <c r="K13" s="4">
        <f t="shared" si="2"/>
        <v>699.52087848445274</v>
      </c>
      <c r="L13" s="4">
        <f t="shared" si="3"/>
        <v>251.83601654331738</v>
      </c>
      <c r="M13" s="5">
        <f t="shared" si="4"/>
        <v>951.35689502777007</v>
      </c>
    </row>
    <row r="14" spans="1:13">
      <c r="A14" s="1" t="s">
        <v>14</v>
      </c>
      <c r="B14" s="2">
        <v>91691</v>
      </c>
      <c r="C14" s="3">
        <v>58879531.350000001</v>
      </c>
      <c r="D14" s="3">
        <v>1248390.96</v>
      </c>
      <c r="E14" s="3">
        <f t="shared" si="0"/>
        <v>57631140.390000001</v>
      </c>
      <c r="F14" s="3">
        <v>7199954.0599999996</v>
      </c>
      <c r="G14" s="3">
        <v>1745118.96</v>
      </c>
      <c r="H14" s="3">
        <v>330562.69</v>
      </c>
      <c r="I14" s="3">
        <f t="shared" si="1"/>
        <v>5124272.4099999992</v>
      </c>
      <c r="J14" s="3">
        <v>19195932.620000001</v>
      </c>
      <c r="K14" s="4">
        <f t="shared" si="2"/>
        <v>684.42282012411249</v>
      </c>
      <c r="L14" s="4">
        <f t="shared" si="3"/>
        <v>209.35459990620672</v>
      </c>
      <c r="M14" s="5">
        <f t="shared" si="4"/>
        <v>893.77742003031926</v>
      </c>
    </row>
    <row r="15" spans="1:13">
      <c r="A15" s="1" t="s">
        <v>27</v>
      </c>
      <c r="B15" s="2">
        <v>85598</v>
      </c>
      <c r="C15" s="3">
        <v>44685597.439999998</v>
      </c>
      <c r="D15" s="3">
        <v>1359483.95</v>
      </c>
      <c r="E15" s="3">
        <f t="shared" si="0"/>
        <v>43326113.489999995</v>
      </c>
      <c r="F15" s="3">
        <v>6065253.4800000004</v>
      </c>
      <c r="G15" s="3">
        <v>1689307.38</v>
      </c>
      <c r="H15" s="3">
        <v>525490.43999999994</v>
      </c>
      <c r="I15" s="3">
        <f t="shared" si="1"/>
        <v>3850455.6600000006</v>
      </c>
      <c r="J15" s="3">
        <v>21906473.940000001</v>
      </c>
      <c r="K15" s="4">
        <f t="shared" si="2"/>
        <v>551.14102140236923</v>
      </c>
      <c r="L15" s="4">
        <f t="shared" si="3"/>
        <v>255.92273113857803</v>
      </c>
      <c r="M15" s="5">
        <f t="shared" si="4"/>
        <v>807.06375254094723</v>
      </c>
    </row>
    <row r="16" spans="1:13">
      <c r="A16" s="1" t="s">
        <v>22</v>
      </c>
      <c r="B16" s="2">
        <v>43674</v>
      </c>
      <c r="C16" s="3">
        <v>18726254.780000001</v>
      </c>
      <c r="D16" s="3">
        <v>0</v>
      </c>
      <c r="E16" s="3">
        <f t="shared" si="0"/>
        <v>18726254.780000001</v>
      </c>
      <c r="F16" s="3">
        <v>1031461.62</v>
      </c>
      <c r="G16" s="3">
        <v>0</v>
      </c>
      <c r="H16" s="3">
        <v>0</v>
      </c>
      <c r="I16" s="3">
        <f t="shared" si="1"/>
        <v>1031461.62</v>
      </c>
      <c r="J16" s="3">
        <v>13029899.039999999</v>
      </c>
      <c r="K16" s="4">
        <f t="shared" si="2"/>
        <v>452.39081375646845</v>
      </c>
      <c r="L16" s="4">
        <f t="shared" si="3"/>
        <v>298.34453084214863</v>
      </c>
      <c r="M16" s="5">
        <f t="shared" si="4"/>
        <v>750.73534459861708</v>
      </c>
    </row>
    <row r="17" spans="1:13">
      <c r="A17" s="1" t="s">
        <v>23</v>
      </c>
      <c r="B17" s="2">
        <v>33329</v>
      </c>
      <c r="C17" s="3">
        <v>13327875.42</v>
      </c>
      <c r="D17" s="3">
        <v>0</v>
      </c>
      <c r="E17" s="3">
        <f t="shared" si="0"/>
        <v>13327875.42</v>
      </c>
      <c r="F17" s="3">
        <v>1234318.2</v>
      </c>
      <c r="G17" s="3">
        <v>0</v>
      </c>
      <c r="H17" s="3">
        <v>0</v>
      </c>
      <c r="I17" s="3">
        <f t="shared" si="1"/>
        <v>1234318.2</v>
      </c>
      <c r="J17" s="3">
        <v>6937287.5499999998</v>
      </c>
      <c r="K17" s="4">
        <f t="shared" si="2"/>
        <v>436.92260853911006</v>
      </c>
      <c r="L17" s="4">
        <f t="shared" si="3"/>
        <v>208.14568543910707</v>
      </c>
      <c r="M17" s="5">
        <f t="shared" si="4"/>
        <v>645.06829397821707</v>
      </c>
    </row>
    <row r="18" spans="1:13">
      <c r="A18" s="1" t="s">
        <v>11</v>
      </c>
      <c r="B18" s="2">
        <v>41178</v>
      </c>
      <c r="C18" s="3">
        <v>18689122.879999999</v>
      </c>
      <c r="D18" s="3">
        <v>0</v>
      </c>
      <c r="E18" s="3">
        <f t="shared" si="0"/>
        <v>18689122.879999999</v>
      </c>
      <c r="F18" s="3">
        <v>601956.54</v>
      </c>
      <c r="G18" s="3">
        <v>0</v>
      </c>
      <c r="H18" s="3">
        <v>0</v>
      </c>
      <c r="I18" s="3">
        <f t="shared" si="1"/>
        <v>601956.54</v>
      </c>
      <c r="J18" s="3">
        <v>3675538.95</v>
      </c>
      <c r="K18" s="4">
        <f t="shared" si="2"/>
        <v>468.48024236242651</v>
      </c>
      <c r="L18" s="4">
        <f t="shared" si="3"/>
        <v>89.259773422701443</v>
      </c>
      <c r="M18" s="5">
        <f t="shared" si="4"/>
        <v>557.74001578512787</v>
      </c>
    </row>
    <row r="19" spans="1:13">
      <c r="A19" s="1" t="s">
        <v>15</v>
      </c>
      <c r="B19" s="2">
        <v>586384</v>
      </c>
      <c r="C19" s="3">
        <v>240625461.75</v>
      </c>
      <c r="D19" s="3">
        <v>15174990.220000001</v>
      </c>
      <c r="E19" s="3">
        <f t="shared" si="0"/>
        <v>225450471.53</v>
      </c>
      <c r="F19" s="3">
        <v>26510413.649999999</v>
      </c>
      <c r="G19" s="3">
        <v>11559555.380000001</v>
      </c>
      <c r="H19" s="3">
        <v>2662540.37</v>
      </c>
      <c r="I19" s="3">
        <f t="shared" si="1"/>
        <v>12288317.899999999</v>
      </c>
      <c r="J19" s="3">
        <v>72988044.310000002</v>
      </c>
      <c r="K19" s="4">
        <f t="shared" si="2"/>
        <v>405.43191736131956</v>
      </c>
      <c r="L19" s="4">
        <f t="shared" si="3"/>
        <v>124.47141175407242</v>
      </c>
      <c r="M19" s="5">
        <f t="shared" si="4"/>
        <v>529.90332911539201</v>
      </c>
    </row>
    <row r="20" spans="1:13">
      <c r="A20" s="34" t="s">
        <v>29</v>
      </c>
      <c r="B20" s="32"/>
      <c r="C20" s="31"/>
      <c r="D20" s="31"/>
      <c r="E20" s="31"/>
      <c r="F20" s="33"/>
      <c r="G20" s="31"/>
      <c r="H20" s="31"/>
      <c r="I20" s="31"/>
      <c r="J20" s="31"/>
      <c r="K20" s="31"/>
      <c r="L20" s="31"/>
      <c r="M20" s="35">
        <f>AVERAGE(M10:M19)</f>
        <v>892.67827273064381</v>
      </c>
    </row>
    <row r="22" spans="1:13">
      <c r="A22" s="30" t="s">
        <v>28</v>
      </c>
    </row>
  </sheetData>
  <sortState ref="A10:M19">
    <sortCondition descending="1" ref="M10:M19"/>
  </sortState>
  <mergeCells count="4">
    <mergeCell ref="C8:J8"/>
    <mergeCell ref="K8:M8"/>
    <mergeCell ref="A3:M3"/>
    <mergeCell ref="A4:M4"/>
  </mergeCells>
  <printOptions horizontalCentered="1"/>
  <pageMargins left="0.70866141732283472" right="0.70866141732283472" top="0.74803149606299213" bottom="0.98425196850393704" header="0.31496062992125984" footer="0.31496062992125984"/>
  <pageSetup paperSize="9" scale="75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POBLACIÓN</vt:lpstr>
      <vt:lpstr>Orden INGRESOS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2024-11-08T10:01:34Z</dcterms:modified>
</cp:coreProperties>
</file>