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08" yWindow="-108" windowWidth="19416" windowHeight="10416"/>
  </bookViews>
  <sheets>
    <sheet name="Orden POBLACIÓN" sheetId="13" r:id="rId1"/>
    <sheet name="Orden INGRESOS POR HABITANTE" sheetId="14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8" i="14" l="1"/>
  <c r="I18" i="14"/>
  <c r="E18" i="14"/>
  <c r="M18" i="14" s="1"/>
  <c r="L16" i="14"/>
  <c r="I16" i="14"/>
  <c r="E16" i="14"/>
  <c r="L12" i="14"/>
  <c r="I12" i="14"/>
  <c r="E12" i="14"/>
  <c r="L13" i="14"/>
  <c r="I13" i="14"/>
  <c r="E13" i="14"/>
  <c r="M13" i="14" s="1"/>
  <c r="L11" i="14"/>
  <c r="I11" i="14"/>
  <c r="E11" i="14"/>
  <c r="L15" i="14"/>
  <c r="I15" i="14"/>
  <c r="E15" i="14"/>
  <c r="M15" i="14" s="1"/>
  <c r="L14" i="14"/>
  <c r="I14" i="14"/>
  <c r="E14" i="14"/>
  <c r="L10" i="14"/>
  <c r="I10" i="14"/>
  <c r="E10" i="14"/>
  <c r="M10" i="14" s="1"/>
  <c r="L17" i="14"/>
  <c r="I17" i="14"/>
  <c r="E17" i="14"/>
  <c r="L18" i="13"/>
  <c r="I18" i="13"/>
  <c r="E18" i="13"/>
  <c r="M18" i="13" s="1"/>
  <c r="L10" i="13"/>
  <c r="I10" i="13"/>
  <c r="E10" i="13"/>
  <c r="L17" i="13"/>
  <c r="I17" i="13"/>
  <c r="E17" i="13"/>
  <c r="M17" i="13" s="1"/>
  <c r="L13" i="13"/>
  <c r="I13" i="13"/>
  <c r="E13" i="13"/>
  <c r="L12" i="13"/>
  <c r="I12" i="13"/>
  <c r="E12" i="13"/>
  <c r="M12" i="13" s="1"/>
  <c r="L15" i="13"/>
  <c r="I15" i="13"/>
  <c r="E15" i="13"/>
  <c r="L16" i="13"/>
  <c r="I16" i="13"/>
  <c r="E16" i="13"/>
  <c r="L14" i="13"/>
  <c r="I14" i="13"/>
  <c r="E14" i="13"/>
  <c r="L11" i="13"/>
  <c r="I11" i="13"/>
  <c r="E11" i="13"/>
  <c r="M16" i="14" l="1"/>
  <c r="K17" i="14"/>
  <c r="K14" i="14"/>
  <c r="K11" i="14"/>
  <c r="K12" i="14"/>
  <c r="M17" i="14"/>
  <c r="M14" i="14"/>
  <c r="M11" i="14"/>
  <c r="M12" i="14"/>
  <c r="K10" i="14"/>
  <c r="K15" i="14"/>
  <c r="K13" i="14"/>
  <c r="K16" i="14"/>
  <c r="K18" i="14"/>
  <c r="M15" i="13"/>
  <c r="M13" i="13"/>
  <c r="M10" i="13"/>
  <c r="M11" i="13"/>
  <c r="K11" i="13"/>
  <c r="M14" i="13"/>
  <c r="M16" i="13"/>
  <c r="K14" i="13"/>
  <c r="K16" i="13"/>
  <c r="K15" i="13"/>
  <c r="K17" i="13"/>
  <c r="K12" i="13"/>
  <c r="K13" i="13"/>
  <c r="K10" i="13"/>
  <c r="K18" i="13"/>
</calcChain>
</file>

<file path=xl/sharedStrings.xml><?xml version="1.0" encoding="utf-8"?>
<sst xmlns="http://schemas.openxmlformats.org/spreadsheetml/2006/main" count="58" uniqueCount="28">
  <si>
    <t xml:space="preserve">Nota: En impuestos directos e impuestos indirectos se ha restado la cantidad recibida por PIE en concepto de IRPF, IVA e IIEE </t>
  </si>
  <si>
    <t>Derechos liquidados</t>
  </si>
  <si>
    <t>Euros por habitante</t>
  </si>
  <si>
    <t>Municipio</t>
  </si>
  <si>
    <t>Población</t>
  </si>
  <si>
    <t>Impuestos directos</t>
  </si>
  <si>
    <t>IRPF (PIE)</t>
  </si>
  <si>
    <t>Impuestos Indirectos</t>
  </si>
  <si>
    <t>Tasas y otros ingresos</t>
  </si>
  <si>
    <t>Impuestos directos e indirectos</t>
  </si>
  <si>
    <t>CONTRIBUCIÓN FISCAL ABSOLUTA</t>
  </si>
  <si>
    <t xml:space="preserve">Antequera                                                             </t>
  </si>
  <si>
    <t xml:space="preserve">Rincón de la Victoria                                                 </t>
  </si>
  <si>
    <t xml:space="preserve">Estepona                                                              </t>
  </si>
  <si>
    <t xml:space="preserve">Marbella                                                              </t>
  </si>
  <si>
    <t xml:space="preserve">Torremolinos                                                          </t>
  </si>
  <si>
    <t xml:space="preserve">Mijas                                                                 </t>
  </si>
  <si>
    <t xml:space="preserve">Málaga                                                                </t>
  </si>
  <si>
    <t>Impuestos directos - IRPF</t>
  </si>
  <si>
    <t>Impuestos indirectos - IVA-IIEE</t>
  </si>
  <si>
    <t>IIEE (PIE)</t>
  </si>
  <si>
    <t>IVA (PIE)</t>
  </si>
  <si>
    <t>Los 10 municipios de Málaga con mayor población</t>
  </si>
  <si>
    <t xml:space="preserve">Benalmádena                                                           </t>
  </si>
  <si>
    <t xml:space="preserve">Fuengirola                                                            </t>
  </si>
  <si>
    <t>Sin datos a la fecha de Velez-Málaga</t>
  </si>
  <si>
    <t>Ingresos tributarios 2020 (impuestos directos e indirectos, tasas y otros ingresos)</t>
  </si>
  <si>
    <r>
      <t xml:space="preserve">Fuente: Elaboración propia del </t>
    </r>
    <r>
      <rPr>
        <b/>
        <i/>
        <sz val="9"/>
        <rFont val="Gill Sans MT"/>
        <family val="2"/>
      </rPr>
      <t>Observatorio Tributario Andaluz</t>
    </r>
    <r>
      <rPr>
        <i/>
        <sz val="9"/>
        <rFont val="Gill Sans MT"/>
        <family val="2"/>
      </rPr>
      <t xml:space="preserve"> con datos de Ministerio de Hacienda (datos a 29-10-21)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</si>
</sst>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Univers"/>
      <family val="2"/>
    </font>
    <font>
      <b/>
      <sz val="10"/>
      <color indexed="8"/>
      <name val="Gill Sans MT"/>
      <family val="2"/>
    </font>
    <font>
      <sz val="10"/>
      <color indexed="8"/>
      <name val="Gill Sans MT"/>
      <family val="2"/>
    </font>
    <font>
      <sz val="8"/>
      <color indexed="8"/>
      <name val="Gill Sans MT"/>
      <family val="2"/>
    </font>
    <font>
      <sz val="10"/>
      <name val="Gill Sans MT"/>
      <family val="2"/>
    </font>
    <font>
      <b/>
      <sz val="10"/>
      <name val="Gill Sans MT"/>
      <family val="2"/>
    </font>
    <font>
      <b/>
      <sz val="14"/>
      <name val="Gill Sans MT"/>
      <family val="2"/>
    </font>
    <font>
      <sz val="14"/>
      <name val="Gill Sans MT"/>
      <family val="2"/>
    </font>
    <font>
      <i/>
      <sz val="8"/>
      <name val="Gill Sans MT"/>
      <family val="2"/>
    </font>
    <font>
      <sz val="8"/>
      <name val="Gill Sans MT"/>
      <family val="2"/>
    </font>
    <font>
      <i/>
      <sz val="10"/>
      <name val="Gill Sans MT"/>
      <family val="2"/>
    </font>
    <font>
      <sz val="11"/>
      <color theme="1"/>
      <name val="Gill Sans MT"/>
      <family val="2"/>
    </font>
    <font>
      <i/>
      <sz val="9"/>
      <name val="Gill Sans MT"/>
      <family val="2"/>
    </font>
    <font>
      <b/>
      <i/>
      <sz val="9"/>
      <name val="Gill Sans MT"/>
      <family val="2"/>
    </font>
    <font>
      <i/>
      <sz val="9"/>
      <color indexed="8"/>
      <name val="Gill Sans MT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8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3" fontId="4" fillId="2" borderId="1" xfId="4" applyNumberFormat="1" applyFont="1" applyFill="1" applyBorder="1" applyAlignment="1">
      <alignment horizontal="left" vertical="center" wrapText="1"/>
    </xf>
    <xf numFmtId="3" fontId="5" fillId="4" borderId="1" xfId="1" applyNumberFormat="1" applyFont="1" applyFill="1" applyBorder="1" applyAlignment="1">
      <alignment horizontal="right" vertical="center" wrapText="1"/>
    </xf>
    <xf numFmtId="4" fontId="6" fillId="0" borderId="1" xfId="1" applyNumberFormat="1" applyFont="1" applyFill="1" applyBorder="1" applyAlignment="1">
      <alignment horizontal="right" vertical="center" wrapText="1"/>
    </xf>
    <xf numFmtId="4" fontId="6" fillId="0" borderId="1" xfId="2" applyNumberFormat="1" applyFont="1" applyFill="1" applyBorder="1" applyAlignment="1">
      <alignment horizontal="right" vertical="center" wrapText="1"/>
    </xf>
    <xf numFmtId="4" fontId="5" fillId="3" borderId="1" xfId="6" applyNumberFormat="1" applyFont="1" applyFill="1" applyBorder="1" applyAlignment="1">
      <alignment horizontal="right" vertical="center" wrapText="1"/>
    </xf>
    <xf numFmtId="4" fontId="4" fillId="3" borderId="1" xfId="6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3" fontId="9" fillId="0" borderId="0" xfId="0" applyNumberFormat="1" applyFont="1" applyFill="1" applyAlignment="1">
      <alignment vertical="center" wrapText="1"/>
    </xf>
    <xf numFmtId="4" fontId="9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4" fontId="7" fillId="0" borderId="2" xfId="3" applyNumberFormat="1" applyFont="1" applyFill="1" applyBorder="1" applyAlignment="1">
      <alignment horizontal="center" vertical="center"/>
    </xf>
    <xf numFmtId="4" fontId="7" fillId="0" borderId="3" xfId="3" applyNumberFormat="1" applyFont="1" applyFill="1" applyBorder="1" applyAlignment="1">
      <alignment horizontal="center" vertical="center"/>
    </xf>
    <xf numFmtId="4" fontId="7" fillId="0" borderId="4" xfId="3" applyNumberFormat="1" applyFont="1" applyFill="1" applyBorder="1" applyAlignment="1">
      <alignment horizontal="center" vertical="center"/>
    </xf>
    <xf numFmtId="3" fontId="4" fillId="2" borderId="1" xfId="4" applyNumberFormat="1" applyFont="1" applyFill="1" applyBorder="1" applyAlignment="1">
      <alignment horizontal="center" vertical="center" wrapText="1"/>
    </xf>
    <xf numFmtId="4" fontId="12" fillId="0" borderId="1" xfId="5" applyNumberFormat="1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3" fontId="12" fillId="0" borderId="0" xfId="0" applyNumberFormat="1" applyFont="1" applyAlignment="1">
      <alignment horizontal="left" vertical="center"/>
    </xf>
    <xf numFmtId="4" fontId="12" fillId="0" borderId="0" xfId="0" applyNumberFormat="1" applyFont="1" applyAlignment="1">
      <alignment horizontal="left" vertical="center"/>
    </xf>
    <xf numFmtId="4" fontId="12" fillId="0" borderId="0" xfId="0" applyNumberFormat="1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15" fillId="0" borderId="0" xfId="0" applyFont="1" applyFill="1" applyAlignment="1">
      <alignment horizontal="left" vertical="center"/>
    </xf>
    <xf numFmtId="0" fontId="12" fillId="0" borderId="0" xfId="0" applyFont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3" fontId="14" fillId="0" borderId="0" xfId="0" applyNumberFormat="1" applyFont="1" applyAlignment="1">
      <alignment vertical="center"/>
    </xf>
    <xf numFmtId="4" fontId="14" fillId="0" borderId="0" xfId="0" applyNumberFormat="1" applyFont="1" applyAlignment="1">
      <alignment vertical="center"/>
    </xf>
    <xf numFmtId="3" fontId="17" fillId="0" borderId="0" xfId="4" applyNumberFormat="1" applyFont="1" applyFill="1" applyBorder="1" applyAlignment="1">
      <alignment horizontal="left" vertical="center"/>
    </xf>
  </cellXfs>
  <cellStyles count="7">
    <cellStyle name="Normal" xfId="0" builtinId="0"/>
    <cellStyle name="Normal_And otroas cuentas" xfId="2"/>
    <cellStyle name="Normal_CENSOResumen(INTERNET) 2" xfId="3"/>
    <cellStyle name="Normal_Hoja1" xfId="6"/>
    <cellStyle name="Normal_Hoja2" xfId="1"/>
    <cellStyle name="Normal_icio" xfId="4"/>
    <cellStyle name="Normal_IngGast (2) 2" xfId="5"/>
  </cellStyles>
  <dxfs count="0"/>
  <tableStyles count="0" defaultTableStyle="TableStyleMedium2" defaultPivotStyle="PivotStyleMedium9"/>
  <colors>
    <mruColors>
      <color rgb="FFFFFF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261298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46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19051</xdr:rowOff>
    </xdr:from>
    <xdr:to>
      <xdr:col>0</xdr:col>
      <xdr:colOff>714375</xdr:colOff>
      <xdr:row>1</xdr:row>
      <xdr:rowOff>291465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9051"/>
          <a:ext cx="685800" cy="4857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tabSelected="1" zoomScaleNormal="100" workbookViewId="0">
      <selection activeCell="N13" sqref="N13"/>
    </sheetView>
  </sheetViews>
  <sheetFormatPr baseColWidth="10" defaultColWidth="7.109375" defaultRowHeight="18"/>
  <cols>
    <col min="1" max="1" width="28.109375" style="36" customWidth="1"/>
    <col min="2" max="2" width="11" style="37" customWidth="1"/>
    <col min="3" max="3" width="14.109375" style="36" hidden="1" customWidth="1"/>
    <col min="4" max="4" width="12.6640625" style="36" hidden="1" customWidth="1"/>
    <col min="5" max="5" width="14.44140625" style="36" hidden="1" customWidth="1"/>
    <col min="6" max="6" width="14.33203125" style="38" hidden="1" customWidth="1"/>
    <col min="7" max="8" width="12.6640625" style="36" hidden="1" customWidth="1"/>
    <col min="9" max="9" width="13.5546875" style="36" hidden="1" customWidth="1"/>
    <col min="10" max="10" width="13.6640625" style="36" hidden="1" customWidth="1"/>
    <col min="11" max="11" width="16.5546875" style="36" customWidth="1"/>
    <col min="12" max="12" width="15.44140625" style="36" customWidth="1"/>
    <col min="13" max="13" width="18.109375" style="36" customWidth="1"/>
    <col min="14" max="14" width="7.109375" style="36" customWidth="1"/>
    <col min="15" max="16384" width="7.109375" style="36"/>
  </cols>
  <sheetData>
    <row r="1" spans="1:13" s="18" customFormat="1" ht="16.8">
      <c r="B1" s="19"/>
      <c r="C1" s="20"/>
      <c r="D1" s="20"/>
      <c r="E1" s="20"/>
      <c r="F1" s="20"/>
      <c r="G1" s="20"/>
      <c r="H1" s="20"/>
      <c r="I1" s="20"/>
      <c r="J1" s="20"/>
      <c r="K1" s="20"/>
      <c r="M1" s="21"/>
    </row>
    <row r="2" spans="1:13" s="18" customFormat="1" ht="24" customHeight="1">
      <c r="A2" s="7"/>
      <c r="B2" s="8"/>
      <c r="C2" s="7"/>
      <c r="D2" s="7"/>
      <c r="E2" s="7"/>
      <c r="F2" s="9"/>
      <c r="G2" s="7"/>
      <c r="H2" s="7"/>
      <c r="I2" s="7"/>
      <c r="J2" s="7"/>
      <c r="K2" s="7"/>
      <c r="L2" s="7"/>
      <c r="M2" s="7"/>
    </row>
    <row r="3" spans="1:13" s="18" customFormat="1" ht="39" customHeight="1">
      <c r="A3" s="10" t="s">
        <v>26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s="18" customFormat="1" ht="21.6">
      <c r="A4" s="22" t="s">
        <v>22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s="18" customFormat="1" ht="16.8">
      <c r="A5" s="23" t="s">
        <v>27</v>
      </c>
      <c r="B5" s="24"/>
      <c r="C5" s="25"/>
      <c r="D5" s="25"/>
      <c r="E5" s="25"/>
      <c r="F5" s="25"/>
      <c r="G5" s="25"/>
      <c r="H5" s="25"/>
      <c r="I5" s="25"/>
      <c r="J5" s="25"/>
      <c r="K5" s="25"/>
      <c r="L5" s="26"/>
      <c r="M5" s="27"/>
    </row>
    <row r="6" spans="1:13" s="18" customFormat="1" ht="16.8">
      <c r="A6" s="28" t="s">
        <v>0</v>
      </c>
      <c r="B6" s="30"/>
      <c r="C6" s="31"/>
      <c r="D6" s="31"/>
      <c r="E6" s="31"/>
      <c r="F6" s="31"/>
      <c r="G6" s="31"/>
      <c r="H6" s="31"/>
      <c r="I6" s="31"/>
      <c r="J6" s="26"/>
      <c r="K6" s="31"/>
      <c r="L6" s="26"/>
      <c r="M6" s="27"/>
    </row>
    <row r="7" spans="1:13" s="18" customFormat="1" ht="16.8">
      <c r="A7" s="32"/>
      <c r="B7" s="30"/>
      <c r="C7" s="31"/>
      <c r="D7" s="31"/>
      <c r="E7" s="31"/>
      <c r="F7" s="31"/>
      <c r="G7" s="31"/>
      <c r="H7" s="31"/>
      <c r="I7" s="31"/>
      <c r="J7" s="26"/>
      <c r="K7" s="31"/>
      <c r="L7" s="26"/>
      <c r="M7" s="27"/>
    </row>
    <row r="8" spans="1:13" s="18" customFormat="1" ht="16.8">
      <c r="A8" s="29"/>
      <c r="B8" s="30"/>
      <c r="C8" s="11" t="s">
        <v>1</v>
      </c>
      <c r="D8" s="12"/>
      <c r="E8" s="12"/>
      <c r="F8" s="12"/>
      <c r="G8" s="12"/>
      <c r="H8" s="12"/>
      <c r="I8" s="12"/>
      <c r="J8" s="13"/>
      <c r="K8" s="33" t="s">
        <v>2</v>
      </c>
      <c r="L8" s="34"/>
      <c r="M8" s="35"/>
    </row>
    <row r="9" spans="1:13" s="18" customFormat="1" ht="62.4" customHeight="1">
      <c r="A9" s="14" t="s">
        <v>3</v>
      </c>
      <c r="B9" s="14" t="s">
        <v>4</v>
      </c>
      <c r="C9" s="15" t="s">
        <v>5</v>
      </c>
      <c r="D9" s="15" t="s">
        <v>6</v>
      </c>
      <c r="E9" s="15" t="s">
        <v>18</v>
      </c>
      <c r="F9" s="15" t="s">
        <v>7</v>
      </c>
      <c r="G9" s="15" t="s">
        <v>21</v>
      </c>
      <c r="H9" s="15" t="s">
        <v>20</v>
      </c>
      <c r="I9" s="15" t="s">
        <v>19</v>
      </c>
      <c r="J9" s="15" t="s">
        <v>8</v>
      </c>
      <c r="K9" s="16" t="s">
        <v>9</v>
      </c>
      <c r="L9" s="16" t="s">
        <v>8</v>
      </c>
      <c r="M9" s="17" t="s">
        <v>10</v>
      </c>
    </row>
    <row r="10" spans="1:13">
      <c r="A10" s="1" t="s">
        <v>17</v>
      </c>
      <c r="B10" s="2">
        <v>578460</v>
      </c>
      <c r="C10" s="3">
        <v>237804858.69</v>
      </c>
      <c r="D10" s="4">
        <v>10441699.18</v>
      </c>
      <c r="E10" s="3">
        <f>C10-D10</f>
        <v>227363159.50999999</v>
      </c>
      <c r="F10" s="3">
        <v>21957353.140000001</v>
      </c>
      <c r="G10" s="3">
        <v>9781872.9199999999</v>
      </c>
      <c r="H10" s="3">
        <v>2420479.21</v>
      </c>
      <c r="I10" s="3">
        <f>F10-G10-H10</f>
        <v>9755001.0100000016</v>
      </c>
      <c r="J10" s="3">
        <v>72529308</v>
      </c>
      <c r="K10" s="5">
        <f>(E10+I10)/B10</f>
        <v>409.91280385852087</v>
      </c>
      <c r="L10" s="5">
        <f>J10/B10</f>
        <v>125.38344570065345</v>
      </c>
      <c r="M10" s="6">
        <f>(E10+I10+J10)/B10</f>
        <v>535.29624955917427</v>
      </c>
    </row>
    <row r="11" spans="1:13">
      <c r="A11" s="1" t="s">
        <v>14</v>
      </c>
      <c r="B11" s="2">
        <v>147633</v>
      </c>
      <c r="C11" s="3">
        <v>160389434.00999999</v>
      </c>
      <c r="D11" s="4">
        <v>2749117.92</v>
      </c>
      <c r="E11" s="3">
        <f>C11-D11</f>
        <v>157640316.09</v>
      </c>
      <c r="F11" s="3">
        <v>11324425.699999999</v>
      </c>
      <c r="G11" s="3">
        <v>2349791.0299999998</v>
      </c>
      <c r="H11" s="3">
        <v>597806.01</v>
      </c>
      <c r="I11" s="3">
        <f>F11-G11-H11</f>
        <v>8376828.6600000001</v>
      </c>
      <c r="J11" s="3">
        <v>40141581.229999997</v>
      </c>
      <c r="K11" s="5">
        <f>(E11+I11)/B11</f>
        <v>1124.5259850439943</v>
      </c>
      <c r="L11" s="5">
        <f>J11/B11</f>
        <v>271.90114154694407</v>
      </c>
      <c r="M11" s="6">
        <f>(E11+I11+J11)/B11</f>
        <v>1396.4271265909383</v>
      </c>
    </row>
    <row r="12" spans="1:13">
      <c r="A12" s="1" t="s">
        <v>16</v>
      </c>
      <c r="B12" s="2">
        <v>85397</v>
      </c>
      <c r="C12" s="3">
        <v>56732594.899999999</v>
      </c>
      <c r="D12" s="4">
        <v>992994.76</v>
      </c>
      <c r="E12" s="3">
        <f>C12-D12</f>
        <v>55739600.140000001</v>
      </c>
      <c r="F12" s="3">
        <v>4118569.67</v>
      </c>
      <c r="G12" s="3">
        <v>1452276.38</v>
      </c>
      <c r="H12" s="3">
        <v>289657.84000000003</v>
      </c>
      <c r="I12" s="3">
        <f>F12-G12-H12</f>
        <v>2376635.4500000002</v>
      </c>
      <c r="J12" s="3">
        <v>15441094.939999999</v>
      </c>
      <c r="K12" s="5">
        <f>(E12+I12)/B12</f>
        <v>680.54188777123318</v>
      </c>
      <c r="L12" s="5">
        <f>J12/B12</f>
        <v>180.81542606883144</v>
      </c>
      <c r="M12" s="6">
        <f>(E12+I12+J12)/B12</f>
        <v>861.35731384006465</v>
      </c>
    </row>
    <row r="13" spans="1:13">
      <c r="A13" s="1" t="s">
        <v>24</v>
      </c>
      <c r="B13" s="2">
        <v>82837</v>
      </c>
      <c r="C13" s="3">
        <v>48656187.450000003</v>
      </c>
      <c r="D13" s="4">
        <v>1080355.53</v>
      </c>
      <c r="E13" s="3">
        <f>C13-D13</f>
        <v>47575831.920000002</v>
      </c>
      <c r="F13" s="3">
        <v>3301510.07</v>
      </c>
      <c r="G13" s="3">
        <v>1307234.6399999999</v>
      </c>
      <c r="H13" s="3">
        <v>551536.67000000004</v>
      </c>
      <c r="I13" s="3">
        <f>F13-G13-H13</f>
        <v>1442738.7599999998</v>
      </c>
      <c r="J13" s="3">
        <v>15337875.390000001</v>
      </c>
      <c r="K13" s="5">
        <f>(E13+I13)/B13</f>
        <v>591.74729504931372</v>
      </c>
      <c r="L13" s="5">
        <f>J13/B13</f>
        <v>185.15730156813984</v>
      </c>
      <c r="M13" s="6">
        <f>(E13+I13+J13)/B13</f>
        <v>776.90459661745354</v>
      </c>
    </row>
    <row r="14" spans="1:13">
      <c r="A14" s="1" t="s">
        <v>13</v>
      </c>
      <c r="B14" s="2">
        <v>70228</v>
      </c>
      <c r="C14" s="3">
        <v>57186345.420000002</v>
      </c>
      <c r="D14" s="4">
        <v>0</v>
      </c>
      <c r="E14" s="3">
        <f>C14-D14</f>
        <v>57186345.420000002</v>
      </c>
      <c r="F14" s="3">
        <v>4100095.48</v>
      </c>
      <c r="G14" s="3">
        <v>0</v>
      </c>
      <c r="H14" s="3">
        <v>0</v>
      </c>
      <c r="I14" s="3">
        <f>F14-G14-H14</f>
        <v>4100095.48</v>
      </c>
      <c r="J14" s="3">
        <v>20924894.879999999</v>
      </c>
      <c r="K14" s="5">
        <f>(E14+I14)/B14</f>
        <v>872.67814689297711</v>
      </c>
      <c r="L14" s="5">
        <f>J14/B14</f>
        <v>297.95658255966282</v>
      </c>
      <c r="M14" s="6">
        <f>(E14+I14+J14)/B14</f>
        <v>1170.6347294526399</v>
      </c>
    </row>
    <row r="15" spans="1:13">
      <c r="A15" s="1" t="s">
        <v>15</v>
      </c>
      <c r="B15" s="2">
        <v>69166</v>
      </c>
      <c r="C15" s="3">
        <v>45910552.060000002</v>
      </c>
      <c r="D15" s="4">
        <v>0</v>
      </c>
      <c r="E15" s="3">
        <f>C15-D15</f>
        <v>45910552.060000002</v>
      </c>
      <c r="F15" s="3">
        <v>909611.62</v>
      </c>
      <c r="G15" s="3">
        <v>0</v>
      </c>
      <c r="H15" s="3">
        <v>0</v>
      </c>
      <c r="I15" s="3">
        <f>F15-G15-H15</f>
        <v>909611.62</v>
      </c>
      <c r="J15" s="3">
        <v>21071329.09</v>
      </c>
      <c r="K15" s="5">
        <f>(E15+I15)/B15</f>
        <v>676.92455368244509</v>
      </c>
      <c r="L15" s="5">
        <f>J15/B15</f>
        <v>304.64865815574126</v>
      </c>
      <c r="M15" s="6">
        <f>(E15+I15+J15)/B15</f>
        <v>981.57321183818635</v>
      </c>
    </row>
    <row r="16" spans="1:13">
      <c r="A16" s="1" t="s">
        <v>23</v>
      </c>
      <c r="B16" s="2">
        <v>69144</v>
      </c>
      <c r="C16" s="3">
        <v>54625586.520000003</v>
      </c>
      <c r="D16" s="4">
        <v>0</v>
      </c>
      <c r="E16" s="3">
        <f>C16-D16</f>
        <v>54625586.520000003</v>
      </c>
      <c r="F16" s="3">
        <v>1816032.76</v>
      </c>
      <c r="G16" s="3">
        <v>0</v>
      </c>
      <c r="H16" s="3">
        <v>0</v>
      </c>
      <c r="I16" s="3">
        <f>F16-G16-H16</f>
        <v>1816032.76</v>
      </c>
      <c r="J16" s="3">
        <v>16689097.58</v>
      </c>
      <c r="K16" s="5">
        <f>(E16+I16)/B16</f>
        <v>816.29091866250144</v>
      </c>
      <c r="L16" s="5">
        <f>J16/B16</f>
        <v>241.3672564503066</v>
      </c>
      <c r="M16" s="6">
        <f>(E16+I16+J16)/B16</f>
        <v>1057.6581751128081</v>
      </c>
    </row>
    <row r="17" spans="1:13">
      <c r="A17" s="1" t="s">
        <v>12</v>
      </c>
      <c r="B17" s="2">
        <v>48768</v>
      </c>
      <c r="C17" s="3">
        <v>22137076.82</v>
      </c>
      <c r="D17" s="4">
        <v>0</v>
      </c>
      <c r="E17" s="3">
        <f>C17-D17</f>
        <v>22137076.82</v>
      </c>
      <c r="F17" s="3">
        <v>904312.6</v>
      </c>
      <c r="G17" s="3">
        <v>0</v>
      </c>
      <c r="H17" s="3">
        <v>0</v>
      </c>
      <c r="I17" s="3">
        <f>F17-G17-H17</f>
        <v>904312.6</v>
      </c>
      <c r="J17" s="3">
        <v>8012599.9199999999</v>
      </c>
      <c r="K17" s="5">
        <f>(E17+I17)/B17</f>
        <v>472.46943528543312</v>
      </c>
      <c r="L17" s="5">
        <f>J17/B17</f>
        <v>164.3003592519685</v>
      </c>
      <c r="M17" s="6">
        <f>(E17+I17+J17)/B17</f>
        <v>636.76979453740159</v>
      </c>
    </row>
    <row r="18" spans="1:13">
      <c r="A18" s="1" t="s">
        <v>11</v>
      </c>
      <c r="B18" s="2">
        <v>41318</v>
      </c>
      <c r="C18" s="3">
        <v>19412077.59</v>
      </c>
      <c r="D18" s="4">
        <v>0</v>
      </c>
      <c r="E18" s="3">
        <f>C18-D18</f>
        <v>19412077.59</v>
      </c>
      <c r="F18" s="3">
        <v>596976.12</v>
      </c>
      <c r="G18" s="3">
        <v>0</v>
      </c>
      <c r="H18" s="3">
        <v>0</v>
      </c>
      <c r="I18" s="3">
        <f>F18-G18-H18</f>
        <v>596976.12</v>
      </c>
      <c r="J18" s="3">
        <v>2006535.9</v>
      </c>
      <c r="K18" s="5">
        <f>(E18+I18)/B18</f>
        <v>484.26965753424662</v>
      </c>
      <c r="L18" s="5">
        <f>J18/B18</f>
        <v>48.563238782128849</v>
      </c>
      <c r="M18" s="6">
        <f>(E18+I18+J18)/B18</f>
        <v>532.83289631637547</v>
      </c>
    </row>
    <row r="20" spans="1:13">
      <c r="A20" s="39" t="s">
        <v>25</v>
      </c>
    </row>
  </sheetData>
  <sortState ref="A20:N107">
    <sortCondition descending="1" ref="B20:B107"/>
  </sortState>
  <mergeCells count="4">
    <mergeCell ref="A3:M3"/>
    <mergeCell ref="A4:M4"/>
    <mergeCell ref="C8:J8"/>
    <mergeCell ref="K8:M8"/>
  </mergeCells>
  <printOptions horizontalCentered="1"/>
  <pageMargins left="0.70866141732283472" right="0.70866141732283472" top="0.39370078740157483" bottom="0.98425196850393704" header="0.31496062992125984" footer="0.31496062992125984"/>
  <pageSetup paperSize="9" scale="78" fitToHeight="10" orientation="portrait" r:id="rId1"/>
  <headerFooter differentFirst="1">
    <oddFooter>&amp;R&amp;G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zoomScaleNormal="100" workbookViewId="0">
      <selection activeCell="Q13" sqref="Q13"/>
    </sheetView>
  </sheetViews>
  <sheetFormatPr baseColWidth="10" defaultColWidth="7.109375" defaultRowHeight="18"/>
  <cols>
    <col min="1" max="1" width="28.109375" style="36" customWidth="1"/>
    <col min="2" max="2" width="11" style="37" customWidth="1"/>
    <col min="3" max="3" width="14.109375" style="36" hidden="1" customWidth="1"/>
    <col min="4" max="4" width="12.6640625" style="36" hidden="1" customWidth="1"/>
    <col min="5" max="5" width="14.44140625" style="36" hidden="1" customWidth="1"/>
    <col min="6" max="6" width="14.33203125" style="38" hidden="1" customWidth="1"/>
    <col min="7" max="7" width="12.6640625" style="36" hidden="1" customWidth="1"/>
    <col min="8" max="8" width="13.5546875" style="36" hidden="1" customWidth="1"/>
    <col min="9" max="9" width="13.6640625" style="36" hidden="1" customWidth="1"/>
    <col min="10" max="10" width="16.5546875" style="36" hidden="1" customWidth="1"/>
    <col min="11" max="11" width="15.44140625" style="36" customWidth="1"/>
    <col min="12" max="12" width="14.88671875" style="36" customWidth="1"/>
    <col min="13" max="13" width="19.77734375" style="36" customWidth="1"/>
    <col min="14" max="16384" width="7.109375" style="36"/>
  </cols>
  <sheetData>
    <row r="1" spans="1:13" s="18" customFormat="1" ht="16.8">
      <c r="B1" s="19"/>
      <c r="C1" s="20"/>
      <c r="D1" s="20"/>
      <c r="E1" s="20"/>
      <c r="F1" s="20"/>
      <c r="G1" s="20"/>
      <c r="H1" s="20"/>
      <c r="I1" s="20"/>
      <c r="J1" s="20"/>
      <c r="L1" s="21"/>
    </row>
    <row r="2" spans="1:13" s="18" customFormat="1" ht="24" customHeight="1">
      <c r="A2" s="7"/>
      <c r="B2" s="8"/>
      <c r="C2" s="7"/>
      <c r="D2" s="7"/>
      <c r="E2" s="7"/>
      <c r="F2" s="9"/>
      <c r="G2" s="7"/>
      <c r="H2" s="7"/>
      <c r="I2" s="7"/>
      <c r="J2" s="7"/>
      <c r="K2" s="7"/>
      <c r="L2" s="7"/>
    </row>
    <row r="3" spans="1:13" s="18" customFormat="1" ht="39" customHeight="1">
      <c r="A3" s="10" t="s">
        <v>26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s="18" customFormat="1" ht="21.6">
      <c r="A4" s="22" t="s">
        <v>22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s="18" customFormat="1" ht="16.8">
      <c r="A5" s="23" t="s">
        <v>27</v>
      </c>
      <c r="B5" s="24"/>
      <c r="C5" s="25"/>
      <c r="D5" s="25"/>
      <c r="E5" s="25"/>
      <c r="F5" s="25"/>
      <c r="G5" s="25"/>
      <c r="H5" s="25"/>
      <c r="I5" s="25"/>
      <c r="J5" s="25"/>
      <c r="K5" s="26"/>
      <c r="L5" s="27"/>
    </row>
    <row r="6" spans="1:13" s="18" customFormat="1" ht="16.8">
      <c r="A6" s="28" t="s">
        <v>0</v>
      </c>
      <c r="B6" s="30"/>
      <c r="C6" s="31"/>
      <c r="D6" s="31"/>
      <c r="E6" s="31"/>
      <c r="F6" s="31"/>
      <c r="G6" s="31"/>
      <c r="H6" s="31"/>
      <c r="I6" s="26"/>
      <c r="J6" s="31"/>
      <c r="K6" s="26"/>
      <c r="L6" s="27"/>
    </row>
    <row r="7" spans="1:13" s="18" customFormat="1" ht="16.8">
      <c r="A7" s="32"/>
      <c r="B7" s="30"/>
      <c r="C7" s="31"/>
      <c r="D7" s="31"/>
      <c r="E7" s="31"/>
      <c r="F7" s="31"/>
      <c r="G7" s="31"/>
      <c r="H7" s="31"/>
      <c r="I7" s="26"/>
      <c r="J7" s="31"/>
      <c r="K7" s="26"/>
      <c r="L7" s="27"/>
    </row>
    <row r="8" spans="1:13">
      <c r="A8" s="29"/>
      <c r="B8" s="30"/>
      <c r="C8" s="11" t="s">
        <v>1</v>
      </c>
      <c r="D8" s="12"/>
      <c r="E8" s="12"/>
      <c r="F8" s="12"/>
      <c r="G8" s="12"/>
      <c r="H8" s="12"/>
      <c r="I8" s="12"/>
      <c r="J8" s="13"/>
      <c r="K8" s="33" t="s">
        <v>2</v>
      </c>
      <c r="L8" s="34"/>
      <c r="M8" s="35"/>
    </row>
    <row r="9" spans="1:13" ht="60" customHeight="1">
      <c r="A9" s="14" t="s">
        <v>3</v>
      </c>
      <c r="B9" s="14" t="s">
        <v>4</v>
      </c>
      <c r="C9" s="15" t="s">
        <v>5</v>
      </c>
      <c r="D9" s="15" t="s">
        <v>6</v>
      </c>
      <c r="E9" s="15" t="s">
        <v>18</v>
      </c>
      <c r="F9" s="15" t="s">
        <v>7</v>
      </c>
      <c r="G9" s="15" t="s">
        <v>21</v>
      </c>
      <c r="H9" s="15" t="s">
        <v>20</v>
      </c>
      <c r="I9" s="15" t="s">
        <v>19</v>
      </c>
      <c r="J9" s="15" t="s">
        <v>8</v>
      </c>
      <c r="K9" s="16" t="s">
        <v>9</v>
      </c>
      <c r="L9" s="16" t="s">
        <v>8</v>
      </c>
      <c r="M9" s="17" t="s">
        <v>10</v>
      </c>
    </row>
    <row r="10" spans="1:13">
      <c r="A10" s="1" t="s">
        <v>14</v>
      </c>
      <c r="B10" s="2">
        <v>147633</v>
      </c>
      <c r="C10" s="3">
        <v>160389434.00999999</v>
      </c>
      <c r="D10" s="4">
        <v>2749117.92</v>
      </c>
      <c r="E10" s="3">
        <f>C10-D10</f>
        <v>157640316.09</v>
      </c>
      <c r="F10" s="3">
        <v>11324425.699999999</v>
      </c>
      <c r="G10" s="3">
        <v>2349791.0299999998</v>
      </c>
      <c r="H10" s="3">
        <v>597806.01</v>
      </c>
      <c r="I10" s="3">
        <f>F10-G10-H10</f>
        <v>8376828.6600000001</v>
      </c>
      <c r="J10" s="3">
        <v>40141581.229999997</v>
      </c>
      <c r="K10" s="5">
        <f>(E10+I10)/B10</f>
        <v>1124.5259850439943</v>
      </c>
      <c r="L10" s="5">
        <f>J10/B10</f>
        <v>271.90114154694407</v>
      </c>
      <c r="M10" s="6">
        <f>(E10+I10+J10)/B10</f>
        <v>1396.4271265909383</v>
      </c>
    </row>
    <row r="11" spans="1:13">
      <c r="A11" s="1" t="s">
        <v>13</v>
      </c>
      <c r="B11" s="2">
        <v>70228</v>
      </c>
      <c r="C11" s="3">
        <v>57186345.420000002</v>
      </c>
      <c r="D11" s="4">
        <v>0</v>
      </c>
      <c r="E11" s="3">
        <f>C11-D11</f>
        <v>57186345.420000002</v>
      </c>
      <c r="F11" s="3">
        <v>4100095.48</v>
      </c>
      <c r="G11" s="3">
        <v>0</v>
      </c>
      <c r="H11" s="3">
        <v>0</v>
      </c>
      <c r="I11" s="3">
        <f>F11-G11-H11</f>
        <v>4100095.48</v>
      </c>
      <c r="J11" s="3">
        <v>20924894.879999999</v>
      </c>
      <c r="K11" s="5">
        <f>(E11+I11)/B11</f>
        <v>872.67814689297711</v>
      </c>
      <c r="L11" s="5">
        <f>J11/B11</f>
        <v>297.95658255966282</v>
      </c>
      <c r="M11" s="6">
        <f>(E11+I11+J11)/B11</f>
        <v>1170.6347294526399</v>
      </c>
    </row>
    <row r="12" spans="1:13">
      <c r="A12" s="1" t="s">
        <v>23</v>
      </c>
      <c r="B12" s="2">
        <v>69144</v>
      </c>
      <c r="C12" s="3">
        <v>54625586.520000003</v>
      </c>
      <c r="D12" s="4">
        <v>0</v>
      </c>
      <c r="E12" s="3">
        <f>C12-D12</f>
        <v>54625586.520000003</v>
      </c>
      <c r="F12" s="3">
        <v>1816032.76</v>
      </c>
      <c r="G12" s="3">
        <v>0</v>
      </c>
      <c r="H12" s="3">
        <v>0</v>
      </c>
      <c r="I12" s="3">
        <f>F12-G12-H12</f>
        <v>1816032.76</v>
      </c>
      <c r="J12" s="3">
        <v>16689097.58</v>
      </c>
      <c r="K12" s="5">
        <f>(E12+I12)/B12</f>
        <v>816.29091866250144</v>
      </c>
      <c r="L12" s="5">
        <f>J12/B12</f>
        <v>241.3672564503066</v>
      </c>
      <c r="M12" s="6">
        <f>(E12+I12+J12)/B12</f>
        <v>1057.6581751128081</v>
      </c>
    </row>
    <row r="13" spans="1:13">
      <c r="A13" s="1" t="s">
        <v>15</v>
      </c>
      <c r="B13" s="2">
        <v>69166</v>
      </c>
      <c r="C13" s="3">
        <v>45910552.060000002</v>
      </c>
      <c r="D13" s="4">
        <v>0</v>
      </c>
      <c r="E13" s="3">
        <f>C13-D13</f>
        <v>45910552.060000002</v>
      </c>
      <c r="F13" s="3">
        <v>909611.62</v>
      </c>
      <c r="G13" s="3">
        <v>0</v>
      </c>
      <c r="H13" s="3">
        <v>0</v>
      </c>
      <c r="I13" s="3">
        <f>F13-G13-H13</f>
        <v>909611.62</v>
      </c>
      <c r="J13" s="3">
        <v>21071329.09</v>
      </c>
      <c r="K13" s="5">
        <f>(E13+I13)/B13</f>
        <v>676.92455368244509</v>
      </c>
      <c r="L13" s="5">
        <f>J13/B13</f>
        <v>304.64865815574126</v>
      </c>
      <c r="M13" s="6">
        <f>(E13+I13+J13)/B13</f>
        <v>981.57321183818635</v>
      </c>
    </row>
    <row r="14" spans="1:13">
      <c r="A14" s="1" t="s">
        <v>16</v>
      </c>
      <c r="B14" s="2">
        <v>85397</v>
      </c>
      <c r="C14" s="3">
        <v>56732594.899999999</v>
      </c>
      <c r="D14" s="4">
        <v>992994.76</v>
      </c>
      <c r="E14" s="3">
        <f>C14-D14</f>
        <v>55739600.140000001</v>
      </c>
      <c r="F14" s="3">
        <v>4118569.67</v>
      </c>
      <c r="G14" s="3">
        <v>1452276.38</v>
      </c>
      <c r="H14" s="3">
        <v>289657.84000000003</v>
      </c>
      <c r="I14" s="3">
        <f>F14-G14-H14</f>
        <v>2376635.4500000002</v>
      </c>
      <c r="J14" s="3">
        <v>15441094.939999999</v>
      </c>
      <c r="K14" s="5">
        <f>(E14+I14)/B14</f>
        <v>680.54188777123318</v>
      </c>
      <c r="L14" s="5">
        <f>J14/B14</f>
        <v>180.81542606883144</v>
      </c>
      <c r="M14" s="6">
        <f>(E14+I14+J14)/B14</f>
        <v>861.35731384006465</v>
      </c>
    </row>
    <row r="15" spans="1:13">
      <c r="A15" s="1" t="s">
        <v>24</v>
      </c>
      <c r="B15" s="2">
        <v>82837</v>
      </c>
      <c r="C15" s="3">
        <v>48656187.450000003</v>
      </c>
      <c r="D15" s="4">
        <v>1080355.53</v>
      </c>
      <c r="E15" s="3">
        <f>C15-D15</f>
        <v>47575831.920000002</v>
      </c>
      <c r="F15" s="3">
        <v>3301510.07</v>
      </c>
      <c r="G15" s="3">
        <v>1307234.6399999999</v>
      </c>
      <c r="H15" s="3">
        <v>551536.67000000004</v>
      </c>
      <c r="I15" s="3">
        <f>F15-G15-H15</f>
        <v>1442738.7599999998</v>
      </c>
      <c r="J15" s="3">
        <v>15337875.390000001</v>
      </c>
      <c r="K15" s="5">
        <f>(E15+I15)/B15</f>
        <v>591.74729504931372</v>
      </c>
      <c r="L15" s="5">
        <f>J15/B15</f>
        <v>185.15730156813984</v>
      </c>
      <c r="M15" s="6">
        <f>(E15+I15+J15)/B15</f>
        <v>776.90459661745354</v>
      </c>
    </row>
    <row r="16" spans="1:13">
      <c r="A16" s="1" t="s">
        <v>12</v>
      </c>
      <c r="B16" s="2">
        <v>48768</v>
      </c>
      <c r="C16" s="3">
        <v>22137076.82</v>
      </c>
      <c r="D16" s="4">
        <v>0</v>
      </c>
      <c r="E16" s="3">
        <f>C16-D16</f>
        <v>22137076.82</v>
      </c>
      <c r="F16" s="3">
        <v>904312.6</v>
      </c>
      <c r="G16" s="3">
        <v>0</v>
      </c>
      <c r="H16" s="3">
        <v>0</v>
      </c>
      <c r="I16" s="3">
        <f>F16-G16-H16</f>
        <v>904312.6</v>
      </c>
      <c r="J16" s="3">
        <v>8012599.9199999999</v>
      </c>
      <c r="K16" s="5">
        <f>(E16+I16)/B16</f>
        <v>472.46943528543312</v>
      </c>
      <c r="L16" s="5">
        <f>J16/B16</f>
        <v>164.3003592519685</v>
      </c>
      <c r="M16" s="6">
        <f>(E16+I16+J16)/B16</f>
        <v>636.76979453740159</v>
      </c>
    </row>
    <row r="17" spans="1:13">
      <c r="A17" s="1" t="s">
        <v>17</v>
      </c>
      <c r="B17" s="2">
        <v>578460</v>
      </c>
      <c r="C17" s="3">
        <v>237804858.69</v>
      </c>
      <c r="D17" s="4">
        <v>10441699.18</v>
      </c>
      <c r="E17" s="3">
        <f>C17-D17</f>
        <v>227363159.50999999</v>
      </c>
      <c r="F17" s="3">
        <v>21957353.140000001</v>
      </c>
      <c r="G17" s="3">
        <v>9781872.9199999999</v>
      </c>
      <c r="H17" s="3">
        <v>2420479.21</v>
      </c>
      <c r="I17" s="3">
        <f>F17-G17-H17</f>
        <v>9755001.0100000016</v>
      </c>
      <c r="J17" s="3">
        <v>72529308</v>
      </c>
      <c r="K17" s="5">
        <f>(E17+I17)/B17</f>
        <v>409.91280385852087</v>
      </c>
      <c r="L17" s="5">
        <f>J17/B17</f>
        <v>125.38344570065345</v>
      </c>
      <c r="M17" s="6">
        <f>(E17+I17+J17)/B17</f>
        <v>535.29624955917427</v>
      </c>
    </row>
    <row r="18" spans="1:13">
      <c r="A18" s="1" t="s">
        <v>11</v>
      </c>
      <c r="B18" s="2">
        <v>41318</v>
      </c>
      <c r="C18" s="3">
        <v>19412077.59</v>
      </c>
      <c r="D18" s="4">
        <v>0</v>
      </c>
      <c r="E18" s="3">
        <f>C18-D18</f>
        <v>19412077.59</v>
      </c>
      <c r="F18" s="3">
        <v>596976.12</v>
      </c>
      <c r="G18" s="3">
        <v>0</v>
      </c>
      <c r="H18" s="3">
        <v>0</v>
      </c>
      <c r="I18" s="3">
        <f>F18-G18-H18</f>
        <v>596976.12</v>
      </c>
      <c r="J18" s="3">
        <v>2006535.9</v>
      </c>
      <c r="K18" s="5">
        <f>(E18+I18)/B18</f>
        <v>484.26965753424662</v>
      </c>
      <c r="L18" s="5">
        <f>J18/B18</f>
        <v>48.563238782128849</v>
      </c>
      <c r="M18" s="6">
        <f>(E18+I18+J18)/B18</f>
        <v>532.83289631637547</v>
      </c>
    </row>
    <row r="20" spans="1:13">
      <c r="A20" s="39" t="s">
        <v>25</v>
      </c>
    </row>
  </sheetData>
  <sortState ref="A10:N18">
    <sortCondition descending="1" ref="M10:M18"/>
  </sortState>
  <mergeCells count="4">
    <mergeCell ref="C8:J8"/>
    <mergeCell ref="K8:M8"/>
    <mergeCell ref="A3:M3"/>
    <mergeCell ref="A4:M4"/>
  </mergeCells>
  <printOptions horizontalCentered="1"/>
  <pageMargins left="0.70866141732283472" right="0.70866141732283472" top="0.74803149606299213" bottom="0.98425196850393704" header="0.31496062992125984" footer="0.31496062992125984"/>
  <pageSetup paperSize="9" scale="75" fitToHeight="10" orientation="portrait" verticalDpi="0" r:id="rId1"/>
  <headerFooter differentFirst="1"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POBLACIÓN</vt:lpstr>
      <vt:lpstr>Orden INGRESOS POR HABITANTE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2021-11-09T08:12:19Z</dcterms:modified>
</cp:coreProperties>
</file>