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activeTab="1"/>
  </bookViews>
  <sheets>
    <sheet name="Orden POBLACION" sheetId="13" r:id="rId1"/>
    <sheet name="Orden INGRESOS POR HABITANTE" sheetId="14" r:id="rId2"/>
  </sheets>
  <calcPr calcId="145621"/>
</workbook>
</file>

<file path=xl/calcChain.xml><?xml version="1.0" encoding="utf-8"?>
<calcChain xmlns="http://schemas.openxmlformats.org/spreadsheetml/2006/main">
  <c r="K18" i="13" l="1"/>
  <c r="K15" i="13"/>
  <c r="K16" i="13"/>
  <c r="K13" i="13"/>
  <c r="K10" i="13"/>
  <c r="K11" i="13"/>
  <c r="K12" i="13"/>
  <c r="K17" i="13"/>
  <c r="K14" i="13"/>
  <c r="K19" i="13"/>
  <c r="K11" i="14"/>
  <c r="K12" i="14"/>
  <c r="K13" i="14"/>
  <c r="K14" i="14"/>
  <c r="K15" i="14"/>
  <c r="K16" i="14"/>
  <c r="K17" i="14"/>
  <c r="K18" i="14"/>
  <c r="K19" i="14"/>
  <c r="K10" i="14"/>
  <c r="H14" i="14" l="1"/>
  <c r="E14" i="14"/>
  <c r="H17" i="14"/>
  <c r="E17" i="14"/>
  <c r="H13" i="14"/>
  <c r="E13" i="14"/>
  <c r="H10" i="14"/>
  <c r="E10" i="14"/>
  <c r="H19" i="14"/>
  <c r="E19" i="14"/>
  <c r="H15" i="14"/>
  <c r="E15" i="14"/>
  <c r="H11" i="14"/>
  <c r="E11" i="14"/>
  <c r="H12" i="14"/>
  <c r="E12" i="14"/>
  <c r="H18" i="14"/>
  <c r="E18" i="14"/>
  <c r="H16" i="14"/>
  <c r="E16" i="14"/>
  <c r="J16" i="14" l="1"/>
  <c r="L16" i="14" s="1"/>
  <c r="J18" i="14"/>
  <c r="L18" i="14" s="1"/>
  <c r="J12" i="14"/>
  <c r="L12" i="14" s="1"/>
  <c r="J11" i="14"/>
  <c r="L11" i="14" s="1"/>
  <c r="J15" i="14"/>
  <c r="L15" i="14" s="1"/>
  <c r="J19" i="14"/>
  <c r="L19" i="14" s="1"/>
  <c r="J10" i="14"/>
  <c r="L10" i="14" s="1"/>
  <c r="J13" i="14"/>
  <c r="L13" i="14" s="1"/>
  <c r="J17" i="14"/>
  <c r="L17" i="14" s="1"/>
  <c r="J14" i="14"/>
  <c r="L14" i="14" s="1"/>
  <c r="H19" i="13"/>
  <c r="H18" i="13"/>
  <c r="H17" i="13"/>
  <c r="H16" i="13"/>
  <c r="H15" i="13"/>
  <c r="H14" i="13"/>
  <c r="H13" i="13"/>
  <c r="H12" i="13"/>
  <c r="H11" i="13"/>
  <c r="H10" i="13"/>
  <c r="E19" i="13"/>
  <c r="J19" i="13" s="1"/>
  <c r="L19" i="13" s="1"/>
  <c r="E18" i="13"/>
  <c r="J18" i="13" s="1"/>
  <c r="L18" i="13" s="1"/>
  <c r="E17" i="13"/>
  <c r="J17" i="13" s="1"/>
  <c r="L17" i="13" s="1"/>
  <c r="E16" i="13"/>
  <c r="J16" i="13" s="1"/>
  <c r="L16" i="13" s="1"/>
  <c r="E15" i="13"/>
  <c r="J15" i="13" s="1"/>
  <c r="L15" i="13" s="1"/>
  <c r="E14" i="13"/>
  <c r="J14" i="13" s="1"/>
  <c r="L14" i="13" s="1"/>
  <c r="E13" i="13"/>
  <c r="J13" i="13" s="1"/>
  <c r="L13" i="13" s="1"/>
  <c r="E12" i="13"/>
  <c r="J12" i="13" s="1"/>
  <c r="L12" i="13" s="1"/>
  <c r="E11" i="13"/>
  <c r="J11" i="13" s="1"/>
  <c r="L11" i="13" s="1"/>
  <c r="E10" i="13"/>
  <c r="J10" i="13" s="1"/>
  <c r="L10" i="13" s="1"/>
</calcChain>
</file>

<file path=xl/sharedStrings.xml><?xml version="1.0" encoding="utf-8"?>
<sst xmlns="http://schemas.openxmlformats.org/spreadsheetml/2006/main" count="56" uniqueCount="27">
  <si>
    <t xml:space="preserve">Nota: En impuestos directos e impuestos indirectos se ha restado la cantidad recibida por PIE en concepto de IRPF, IVA e IIEE </t>
  </si>
  <si>
    <t>Derechos liquidados</t>
  </si>
  <si>
    <t>Euros por habitante</t>
  </si>
  <si>
    <t>Municipio</t>
  </si>
  <si>
    <t>Población</t>
  </si>
  <si>
    <t>Impuestos directos</t>
  </si>
  <si>
    <t>IRPF (PIE)</t>
  </si>
  <si>
    <t>Impuestos Indirectos</t>
  </si>
  <si>
    <t>IVA e IIEE (PIE)</t>
  </si>
  <si>
    <t>Tasas y otros ingresos</t>
  </si>
  <si>
    <t>Impuestos directos e indirectos</t>
  </si>
  <si>
    <t>CONTRIBUCIÓN FISCAL ABSOLUTA</t>
  </si>
  <si>
    <t xml:space="preserve">Alhaurín de la Torre                                                  </t>
  </si>
  <si>
    <t xml:space="preserve">Antequera                                                             </t>
  </si>
  <si>
    <t xml:space="preserve">Rincón de la Victoria                                                 </t>
  </si>
  <si>
    <t xml:space="preserve">Estepona                                                              </t>
  </si>
  <si>
    <t xml:space="preserve">Marbella                                                              </t>
  </si>
  <si>
    <t xml:space="preserve">Benalmádena                                                           </t>
  </si>
  <si>
    <t xml:space="preserve">Torremolinos                                                          </t>
  </si>
  <si>
    <t xml:space="preserve">Mijas                                                                 </t>
  </si>
  <si>
    <t xml:space="preserve">Fuengirola                                                            </t>
  </si>
  <si>
    <t xml:space="preserve">Málaga                                                                </t>
  </si>
  <si>
    <r>
      <t xml:space="preserve">Fuente: Elaboración propia del </t>
    </r>
    <r>
      <rPr>
        <b/>
        <i/>
        <sz val="8"/>
        <rFont val="@Arial Unicode MS"/>
        <family val="2"/>
      </rPr>
      <t>Observatorio Tributario Andaluz</t>
    </r>
    <r>
      <rPr>
        <i/>
        <sz val="8"/>
        <rFont val="@Arial Unicode MS"/>
        <family val="2"/>
      </rPr>
      <t xml:space="preserve"> con datos de Ministerio de Hacienda (datos a 31-10-19)</t>
    </r>
  </si>
  <si>
    <t>Impuestos directos - IRPF</t>
  </si>
  <si>
    <t>Impuestos indirectos - IVA-IIEE</t>
  </si>
  <si>
    <t>10 municipios de Málaga con mayor población</t>
  </si>
  <si>
    <t>Ingresos tributarios 2018 (impuestos directos e indirectos, tasas y otros ingresos)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</si>
</sst>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@Arial Unicode MS"/>
      <family val="2"/>
    </font>
    <font>
      <b/>
      <sz val="10"/>
      <name val="@Arial Unicode MS"/>
      <family val="2"/>
    </font>
    <font>
      <b/>
      <sz val="14"/>
      <name val="Arial"/>
      <family val="2"/>
    </font>
    <font>
      <sz val="14"/>
      <name val="@Arial Unicode MS"/>
    </font>
    <font>
      <i/>
      <sz val="8"/>
      <name val="@Arial Unicode MS"/>
      <family val="2"/>
    </font>
    <font>
      <b/>
      <i/>
      <sz val="8"/>
      <name val="@Arial Unicode MS"/>
      <family val="2"/>
    </font>
    <font>
      <sz val="8"/>
      <name val="@Arial Unicode MS"/>
      <family val="2"/>
    </font>
    <font>
      <i/>
      <sz val="8"/>
      <name val="Arial Unicode MS"/>
      <family val="2"/>
    </font>
    <font>
      <sz val="8"/>
      <name val="Arial Unicode MS"/>
      <family val="2"/>
    </font>
    <font>
      <sz val="9"/>
      <name val="Univers"/>
      <family val="2"/>
    </font>
    <font>
      <sz val="10"/>
      <name val="Arial Unicode MS"/>
      <family val="2"/>
    </font>
    <font>
      <i/>
      <sz val="10"/>
      <name val="Arial Unicode MS"/>
      <family val="2"/>
    </font>
    <font>
      <b/>
      <sz val="10"/>
      <color indexed="8"/>
      <name val="Arial Unicode MS"/>
      <family val="2"/>
    </font>
    <font>
      <b/>
      <sz val="10"/>
      <name val="Arial Unicode MS"/>
      <family val="2"/>
    </font>
    <font>
      <sz val="10"/>
      <color indexed="8"/>
      <name val="Arial Unicode MS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8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0" fontId="4" fillId="0" borderId="0" xfId="0" applyFont="1"/>
    <xf numFmtId="0" fontId="5" fillId="0" borderId="0" xfId="0" applyFont="1" applyFill="1" applyAlignment="1">
      <alignment vertical="center" wrapText="1"/>
    </xf>
    <xf numFmtId="3" fontId="5" fillId="0" borderId="0" xfId="0" applyNumberFormat="1" applyFont="1" applyFill="1" applyAlignment="1">
      <alignment vertical="center" wrapText="1"/>
    </xf>
    <xf numFmtId="0" fontId="7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4" fontId="9" fillId="0" borderId="0" xfId="0" applyNumberFormat="1" applyFont="1" applyAlignment="1">
      <alignment horizontal="left"/>
    </xf>
    <xf numFmtId="4" fontId="9" fillId="0" borderId="0" xfId="0" applyNumberFormat="1" applyFont="1"/>
    <xf numFmtId="4" fontId="4" fillId="0" borderId="0" xfId="0" applyNumberFormat="1" applyFont="1"/>
    <xf numFmtId="0" fontId="10" fillId="0" borderId="0" xfId="0" applyFont="1" applyFill="1" applyAlignment="1">
      <alignment horizontal="left"/>
    </xf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3" fontId="0" fillId="0" borderId="0" xfId="0" applyNumberFormat="1"/>
    <xf numFmtId="4" fontId="5" fillId="0" borderId="0" xfId="0" applyNumberFormat="1" applyFont="1" applyFill="1" applyAlignment="1">
      <alignment vertical="center" wrapText="1"/>
    </xf>
    <xf numFmtId="4" fontId="0" fillId="0" borderId="0" xfId="0" applyNumberFormat="1"/>
    <xf numFmtId="3" fontId="1" fillId="4" borderId="1" xfId="1" applyNumberFormat="1" applyFont="1" applyFill="1" applyBorder="1" applyAlignment="1">
      <alignment horizontal="right" wrapText="1"/>
    </xf>
    <xf numFmtId="4" fontId="17" fillId="3" borderId="1" xfId="6" applyNumberFormat="1" applyFont="1" applyFill="1" applyBorder="1" applyAlignment="1">
      <alignment horizontal="right" vertical="center" wrapText="1"/>
    </xf>
    <xf numFmtId="3" fontId="15" fillId="2" borderId="1" xfId="4" applyNumberFormat="1" applyFont="1" applyFill="1" applyBorder="1" applyAlignment="1">
      <alignment horizontal="center" vertical="center" wrapText="1"/>
    </xf>
    <xf numFmtId="0" fontId="15" fillId="2" borderId="1" xfId="5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5" fillId="2" borderId="1" xfId="4" applyNumberFormat="1" applyFont="1" applyFill="1" applyBorder="1" applyAlignment="1">
      <alignment horizontal="left" vertical="center" wrapText="1"/>
    </xf>
    <xf numFmtId="4" fontId="15" fillId="3" borderId="1" xfId="6" applyNumberFormat="1" applyFont="1" applyFill="1" applyBorder="1" applyAlignment="1">
      <alignment horizontal="center" vertical="center" wrapText="1"/>
    </xf>
    <xf numFmtId="4" fontId="11" fillId="0" borderId="1" xfId="5" applyNumberFormat="1" applyFont="1" applyFill="1" applyBorder="1" applyAlignment="1">
      <alignment horizontal="center" vertical="center" wrapText="1"/>
    </xf>
    <xf numFmtId="4" fontId="18" fillId="0" borderId="1" xfId="1" applyNumberFormat="1" applyFont="1" applyFill="1" applyBorder="1" applyAlignment="1">
      <alignment horizontal="right" wrapText="1"/>
    </xf>
    <xf numFmtId="4" fontId="18" fillId="0" borderId="1" xfId="2" applyNumberFormat="1" applyFont="1" applyFill="1" applyBorder="1" applyAlignment="1">
      <alignment horizontal="right" wrapText="1"/>
    </xf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/>
    </xf>
    <xf numFmtId="4" fontId="13" fillId="0" borderId="2" xfId="3" applyNumberFormat="1" applyFont="1" applyFill="1" applyBorder="1" applyAlignment="1">
      <alignment horizontal="center" vertical="center"/>
    </xf>
    <xf numFmtId="4" fontId="13" fillId="0" borderId="3" xfId="3" applyNumberFormat="1" applyFont="1" applyFill="1" applyBorder="1" applyAlignment="1">
      <alignment horizontal="center" vertical="center"/>
    </xf>
    <xf numFmtId="4" fontId="13" fillId="0" borderId="4" xfId="3" applyNumberFormat="1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</cellXfs>
  <cellStyles count="7">
    <cellStyle name="Normal" xfId="0" builtinId="0"/>
    <cellStyle name="Normal_And otroas cuentas" xfId="2"/>
    <cellStyle name="Normal_CENSOResumen(INTERNET) 2" xfId="3"/>
    <cellStyle name="Normal_Hoja1" xfId="6"/>
    <cellStyle name="Normal_Hoja2" xfId="1"/>
    <cellStyle name="Normal_icio" xfId="4"/>
    <cellStyle name="Normal_IngGast (2) 2" xfId="5"/>
  </cellStyles>
  <dxfs count="0"/>
  <tableStyles count="0" defaultTableStyle="TableStyleMedium2" defaultPivotStyle="PivotStyleMedium9"/>
  <colors>
    <mruColors>
      <color rgb="FFFFFF99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284158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4746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19051</xdr:rowOff>
    </xdr:from>
    <xdr:to>
      <xdr:col>0</xdr:col>
      <xdr:colOff>714375</xdr:colOff>
      <xdr:row>2</xdr:row>
      <xdr:rowOff>9525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1"/>
          <a:ext cx="685800" cy="485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zoomScaleNormal="100" workbookViewId="0">
      <selection activeCell="K26" sqref="K26"/>
    </sheetView>
  </sheetViews>
  <sheetFormatPr baseColWidth="10" defaultColWidth="7.140625" defaultRowHeight="15"/>
  <cols>
    <col min="1" max="1" width="28.140625" customWidth="1"/>
    <col min="2" max="2" width="10.42578125" style="17" bestFit="1" customWidth="1"/>
    <col min="3" max="3" width="14.140625" hidden="1" customWidth="1"/>
    <col min="4" max="4" width="12.7109375" hidden="1" customWidth="1"/>
    <col min="5" max="5" width="14.42578125" hidden="1" customWidth="1"/>
    <col min="6" max="6" width="14.28515625" style="19" hidden="1" customWidth="1"/>
    <col min="7" max="7" width="12.7109375" hidden="1" customWidth="1"/>
    <col min="8" max="8" width="13.5703125" hidden="1" customWidth="1"/>
    <col min="9" max="9" width="13.7109375" hidden="1" customWidth="1"/>
    <col min="10" max="10" width="16.5703125" customWidth="1"/>
    <col min="11" max="11" width="15.42578125" customWidth="1"/>
    <col min="12" max="12" width="19.5703125" customWidth="1"/>
    <col min="13" max="13" width="7.140625" customWidth="1"/>
  </cols>
  <sheetData>
    <row r="1" spans="1:12" s="1" customFormat="1">
      <c r="B1" s="2"/>
      <c r="C1" s="3"/>
      <c r="D1" s="3"/>
      <c r="E1" s="3"/>
      <c r="F1" s="3"/>
      <c r="G1" s="3"/>
      <c r="H1" s="3"/>
      <c r="I1" s="3"/>
      <c r="J1" s="3"/>
      <c r="L1" s="4"/>
    </row>
    <row r="2" spans="1:12" s="1" customFormat="1" ht="24" customHeight="1">
      <c r="A2" s="5"/>
      <c r="B2" s="6"/>
      <c r="C2" s="5"/>
      <c r="D2" s="5"/>
      <c r="E2" s="5"/>
      <c r="F2" s="18"/>
      <c r="G2" s="5"/>
      <c r="H2" s="5"/>
      <c r="I2" s="5"/>
      <c r="J2" s="5"/>
      <c r="K2" s="5"/>
      <c r="L2" s="5"/>
    </row>
    <row r="3" spans="1:12" s="1" customFormat="1" ht="39" customHeight="1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1" customFormat="1" ht="20.25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1" customFormat="1">
      <c r="A5" s="7" t="s">
        <v>22</v>
      </c>
      <c r="B5" s="8"/>
      <c r="C5" s="9"/>
      <c r="D5" s="9"/>
      <c r="E5" s="9"/>
      <c r="F5" s="9"/>
      <c r="G5" s="9"/>
      <c r="H5" s="9"/>
      <c r="I5" s="9"/>
      <c r="J5" s="9"/>
      <c r="K5" s="10"/>
      <c r="L5" s="11"/>
    </row>
    <row r="6" spans="1:12" s="1" customFormat="1">
      <c r="A6" s="12" t="s">
        <v>0</v>
      </c>
      <c r="B6" s="13"/>
      <c r="C6" s="14"/>
      <c r="D6" s="14"/>
      <c r="E6" s="14"/>
      <c r="F6" s="14"/>
      <c r="G6" s="14"/>
      <c r="H6" s="14"/>
      <c r="I6" s="10"/>
      <c r="J6" s="14"/>
      <c r="K6" s="10"/>
      <c r="L6" s="11"/>
    </row>
    <row r="7" spans="1:12" s="1" customFormat="1">
      <c r="A7" s="12"/>
      <c r="B7" s="13"/>
      <c r="C7" s="14"/>
      <c r="D7" s="14"/>
      <c r="E7" s="14"/>
      <c r="F7" s="14"/>
      <c r="G7" s="14"/>
      <c r="H7" s="14"/>
      <c r="I7" s="10"/>
      <c r="J7" s="14"/>
      <c r="K7" s="10"/>
      <c r="L7" s="11"/>
    </row>
    <row r="8" spans="1:12" s="1" customFormat="1" ht="15.75" customHeight="1">
      <c r="A8" s="15"/>
      <c r="B8" s="16"/>
      <c r="C8" s="33" t="s">
        <v>1</v>
      </c>
      <c r="D8" s="34"/>
      <c r="E8" s="34"/>
      <c r="F8" s="34"/>
      <c r="G8" s="34"/>
      <c r="H8" s="34"/>
      <c r="I8" s="35"/>
      <c r="J8" s="36" t="s">
        <v>2</v>
      </c>
      <c r="K8" s="37"/>
      <c r="L8" s="38"/>
    </row>
    <row r="9" spans="1:12" s="1" customFormat="1" ht="48.75" customHeight="1">
      <c r="A9" s="22" t="s">
        <v>3</v>
      </c>
      <c r="B9" s="22" t="s">
        <v>4</v>
      </c>
      <c r="C9" s="27" t="s">
        <v>5</v>
      </c>
      <c r="D9" s="27" t="s">
        <v>6</v>
      </c>
      <c r="E9" s="27" t="s">
        <v>23</v>
      </c>
      <c r="F9" s="27" t="s">
        <v>7</v>
      </c>
      <c r="G9" s="27" t="s">
        <v>8</v>
      </c>
      <c r="H9" s="27" t="s">
        <v>24</v>
      </c>
      <c r="I9" s="27" t="s">
        <v>9</v>
      </c>
      <c r="J9" s="23" t="s">
        <v>10</v>
      </c>
      <c r="K9" s="23" t="s">
        <v>9</v>
      </c>
      <c r="L9" s="24" t="s">
        <v>11</v>
      </c>
    </row>
    <row r="10" spans="1:12" ht="18.75" customHeight="1">
      <c r="A10" s="25" t="s">
        <v>21</v>
      </c>
      <c r="B10" s="20">
        <v>571026</v>
      </c>
      <c r="C10" s="28">
        <v>249991938.25999999</v>
      </c>
      <c r="D10" s="29">
        <v>8607395.0500000007</v>
      </c>
      <c r="E10" s="28">
        <f>C10-D10</f>
        <v>241384543.20999998</v>
      </c>
      <c r="F10" s="28">
        <v>21379467.539999999</v>
      </c>
      <c r="G10" s="28">
        <v>12483264.83</v>
      </c>
      <c r="H10" s="28">
        <f>F10-G10</f>
        <v>8896202.709999999</v>
      </c>
      <c r="I10" s="28">
        <v>66049499.810000002</v>
      </c>
      <c r="J10" s="21">
        <f>(E10+H10)/B10</f>
        <v>438.30008777183525</v>
      </c>
      <c r="K10" s="21">
        <f>I10/B10</f>
        <v>115.66811285300494</v>
      </c>
      <c r="L10" s="26">
        <f>J10+K10</f>
        <v>553.96820062484016</v>
      </c>
    </row>
    <row r="11" spans="1:12" ht="18.75" customHeight="1">
      <c r="A11" s="25" t="s">
        <v>16</v>
      </c>
      <c r="B11" s="20">
        <v>141463</v>
      </c>
      <c r="C11" s="28">
        <v>164900233.99000001</v>
      </c>
      <c r="D11" s="29">
        <v>2241421.2999999998</v>
      </c>
      <c r="E11" s="28">
        <f>C11-D11</f>
        <v>162658812.69</v>
      </c>
      <c r="F11" s="28">
        <v>12086902.92</v>
      </c>
      <c r="G11" s="28">
        <v>3150774.4699999997</v>
      </c>
      <c r="H11" s="28">
        <f>F11-G11</f>
        <v>8936128.4499999993</v>
      </c>
      <c r="I11" s="28">
        <v>59675522.659999996</v>
      </c>
      <c r="J11" s="21">
        <f>(E11+H11)/B11</f>
        <v>1213.0022772032262</v>
      </c>
      <c r="K11" s="21">
        <f>I11/B11</f>
        <v>421.84544835045205</v>
      </c>
      <c r="L11" s="26">
        <f>J11+K11</f>
        <v>1634.8477255536782</v>
      </c>
    </row>
    <row r="12" spans="1:12" ht="18.75" customHeight="1">
      <c r="A12" s="25" t="s">
        <v>19</v>
      </c>
      <c r="B12" s="20">
        <v>80630</v>
      </c>
      <c r="C12" s="28">
        <v>65891807.670000002</v>
      </c>
      <c r="D12" s="29">
        <v>789827.61</v>
      </c>
      <c r="E12" s="28">
        <f>C12-D12</f>
        <v>65101980.060000002</v>
      </c>
      <c r="F12" s="28">
        <v>6612604.54</v>
      </c>
      <c r="G12" s="28">
        <v>1758255.0299999998</v>
      </c>
      <c r="H12" s="28">
        <f>F12-G12</f>
        <v>4854349.51</v>
      </c>
      <c r="I12" s="28">
        <v>26144023.690000001</v>
      </c>
      <c r="J12" s="21">
        <f>(E12+H12)/B12</f>
        <v>867.6215995287115</v>
      </c>
      <c r="K12" s="21">
        <f>I12/B12</f>
        <v>324.24685216420687</v>
      </c>
      <c r="L12" s="26">
        <f>J12+K12</f>
        <v>1191.8684516929184</v>
      </c>
    </row>
    <row r="13" spans="1:12" ht="18.75" customHeight="1">
      <c r="A13" s="25" t="s">
        <v>20</v>
      </c>
      <c r="B13" s="20">
        <v>75396</v>
      </c>
      <c r="C13" s="28">
        <v>43390267.100000001</v>
      </c>
      <c r="D13" s="29">
        <v>780547.74</v>
      </c>
      <c r="E13" s="28">
        <f>C13-D13</f>
        <v>42609719.359999999</v>
      </c>
      <c r="F13" s="28">
        <v>4321019.1900000004</v>
      </c>
      <c r="G13" s="28">
        <v>1932468.49</v>
      </c>
      <c r="H13" s="28">
        <f>F13-G13</f>
        <v>2388550.7000000002</v>
      </c>
      <c r="I13" s="28">
        <v>20248205.23</v>
      </c>
      <c r="J13" s="21">
        <f>(E13+H13)/B13</f>
        <v>596.82569446654998</v>
      </c>
      <c r="K13" s="21">
        <f>I13/B13</f>
        <v>268.558083054804</v>
      </c>
      <c r="L13" s="26">
        <f>J13+K13</f>
        <v>865.38377752135398</v>
      </c>
    </row>
    <row r="14" spans="1:12" ht="18.75" customHeight="1">
      <c r="A14" s="25" t="s">
        <v>18</v>
      </c>
      <c r="B14" s="20">
        <v>68262</v>
      </c>
      <c r="C14" s="28">
        <v>46277068.689999998</v>
      </c>
      <c r="D14" s="29">
        <v>0</v>
      </c>
      <c r="E14" s="28">
        <f>C14-D14</f>
        <v>46277068.689999998</v>
      </c>
      <c r="F14" s="28">
        <v>1105289.72</v>
      </c>
      <c r="G14" s="28"/>
      <c r="H14" s="28">
        <f>F14-G14</f>
        <v>1105289.72</v>
      </c>
      <c r="I14" s="28">
        <v>23584984.359999999</v>
      </c>
      <c r="J14" s="21">
        <f>(E14+H14)/B14</f>
        <v>694.12496572031284</v>
      </c>
      <c r="K14" s="21">
        <f>I14/B14</f>
        <v>345.50678796402099</v>
      </c>
      <c r="L14" s="26">
        <f>J14+K14</f>
        <v>1039.6317536843339</v>
      </c>
    </row>
    <row r="15" spans="1:12" ht="18.75" customHeight="1">
      <c r="A15" s="25" t="s">
        <v>17</v>
      </c>
      <c r="B15" s="20">
        <v>67746</v>
      </c>
      <c r="C15" s="28">
        <v>62837809.399999999</v>
      </c>
      <c r="D15" s="29">
        <v>0</v>
      </c>
      <c r="E15" s="28">
        <f>C15-D15</f>
        <v>62837809.399999999</v>
      </c>
      <c r="F15" s="28">
        <v>2334658.94</v>
      </c>
      <c r="G15" s="28"/>
      <c r="H15" s="28">
        <f>F15-G15</f>
        <v>2334658.94</v>
      </c>
      <c r="I15" s="28">
        <v>21111202.699999999</v>
      </c>
      <c r="J15" s="21">
        <f>(E15+H15)/B15</f>
        <v>962.0120500103327</v>
      </c>
      <c r="K15" s="21">
        <f>I15/B15</f>
        <v>311.62286629468895</v>
      </c>
      <c r="L15" s="26">
        <f>J15+K15</f>
        <v>1273.6349163050218</v>
      </c>
    </row>
    <row r="16" spans="1:12" ht="18.75" customHeight="1">
      <c r="A16" s="25" t="s">
        <v>15</v>
      </c>
      <c r="B16" s="20">
        <v>67012</v>
      </c>
      <c r="C16" s="28">
        <v>60073081.310000002</v>
      </c>
      <c r="D16" s="29">
        <v>0</v>
      </c>
      <c r="E16" s="28">
        <f>C16-D16</f>
        <v>60073081.310000002</v>
      </c>
      <c r="F16" s="28">
        <v>11296019.75</v>
      </c>
      <c r="G16" s="28"/>
      <c r="H16" s="28">
        <f>F16-G16</f>
        <v>11296019.75</v>
      </c>
      <c r="I16" s="28">
        <v>25180919.890000001</v>
      </c>
      <c r="J16" s="21">
        <f>(E16+H16)/B16</f>
        <v>1065.0197137826062</v>
      </c>
      <c r="K16" s="21">
        <f>I16/B16</f>
        <v>375.76732361368113</v>
      </c>
      <c r="L16" s="26">
        <f>J16+K16</f>
        <v>1440.7870373962874</v>
      </c>
    </row>
    <row r="17" spans="1:12" ht="18.75" customHeight="1">
      <c r="A17" s="25" t="s">
        <v>14</v>
      </c>
      <c r="B17" s="20">
        <v>46093</v>
      </c>
      <c r="C17" s="28">
        <v>22847311.98</v>
      </c>
      <c r="D17" s="29">
        <v>0</v>
      </c>
      <c r="E17" s="28">
        <f>C17-D17</f>
        <v>22847311.98</v>
      </c>
      <c r="F17" s="28">
        <v>648791.61</v>
      </c>
      <c r="G17" s="28"/>
      <c r="H17" s="28">
        <f>F17-G17</f>
        <v>648791.61</v>
      </c>
      <c r="I17" s="28">
        <v>7068878.7199999997</v>
      </c>
      <c r="J17" s="21">
        <f>(E17+H17)/B17</f>
        <v>509.7542704966047</v>
      </c>
      <c r="K17" s="21">
        <f>I17/B17</f>
        <v>153.36122014188706</v>
      </c>
      <c r="L17" s="26">
        <f>J17+K17</f>
        <v>663.11549063849179</v>
      </c>
    </row>
    <row r="18" spans="1:12" ht="18.75" customHeight="1">
      <c r="A18" s="25" t="s">
        <v>13</v>
      </c>
      <c r="B18" s="20">
        <v>41154</v>
      </c>
      <c r="C18" s="28">
        <v>19503645.050000001</v>
      </c>
      <c r="D18" s="29">
        <v>0</v>
      </c>
      <c r="E18" s="28">
        <f>C18-D18</f>
        <v>19503645.050000001</v>
      </c>
      <c r="F18" s="28">
        <v>577207.13</v>
      </c>
      <c r="G18" s="28"/>
      <c r="H18" s="28">
        <f>F18-G18</f>
        <v>577207.13</v>
      </c>
      <c r="I18" s="28">
        <v>3269629.47</v>
      </c>
      <c r="J18" s="21">
        <f>(E18+H18)/B18</f>
        <v>487.94411673227387</v>
      </c>
      <c r="K18" s="21">
        <f>I18/B18</f>
        <v>79.448643388249025</v>
      </c>
      <c r="L18" s="26">
        <f>J18+K18</f>
        <v>567.39276012052289</v>
      </c>
    </row>
    <row r="19" spans="1:12" ht="18.75" customHeight="1">
      <c r="A19" s="25" t="s">
        <v>12</v>
      </c>
      <c r="B19" s="20">
        <v>39911</v>
      </c>
      <c r="C19" s="28">
        <v>17170942.629999999</v>
      </c>
      <c r="D19" s="29">
        <v>0</v>
      </c>
      <c r="E19" s="28">
        <f>C19-D19</f>
        <v>17170942.629999999</v>
      </c>
      <c r="F19" s="28">
        <v>857085.18</v>
      </c>
      <c r="G19" s="28"/>
      <c r="H19" s="28">
        <f>F19-G19</f>
        <v>857085.18</v>
      </c>
      <c r="I19" s="28">
        <v>9465914.7300000004</v>
      </c>
      <c r="J19" s="21">
        <f>(E19+H19)/B19</f>
        <v>451.70574052266289</v>
      </c>
      <c r="K19" s="21">
        <f>I19/B19</f>
        <v>237.17558392423143</v>
      </c>
      <c r="L19" s="26">
        <f>J19+K19</f>
        <v>688.88132444689427</v>
      </c>
    </row>
  </sheetData>
  <sortState ref="A10:L19">
    <sortCondition descending="1" ref="B10:B19"/>
  </sortState>
  <mergeCells count="4">
    <mergeCell ref="A3:L3"/>
    <mergeCell ref="A4:L4"/>
    <mergeCell ref="C8:I8"/>
    <mergeCell ref="J8:L8"/>
  </mergeCells>
  <printOptions horizontalCentered="1"/>
  <pageMargins left="0.70866141732283472" right="0.70866141732283472" top="0.39370078740157483" bottom="0.98425196850393704" header="0.31496062992125984" footer="0.31496062992125984"/>
  <pageSetup paperSize="9" scale="78" fitToHeight="10" orientation="portrait" r:id="rId1"/>
  <headerFooter differentFirst="1">
    <oddFooter>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tabSelected="1" zoomScaleNormal="100" workbookViewId="0">
      <selection activeCell="A27" sqref="A27"/>
    </sheetView>
  </sheetViews>
  <sheetFormatPr baseColWidth="10" defaultColWidth="7.140625" defaultRowHeight="15"/>
  <cols>
    <col min="1" max="1" width="28.140625" style="30" customWidth="1"/>
    <col min="2" max="2" width="11" style="17" customWidth="1"/>
    <col min="3" max="3" width="14.140625" style="30" hidden="1" customWidth="1"/>
    <col min="4" max="4" width="12.7109375" style="30" hidden="1" customWidth="1"/>
    <col min="5" max="5" width="14.42578125" style="30" hidden="1" customWidth="1"/>
    <col min="6" max="6" width="14.28515625" style="19" hidden="1" customWidth="1"/>
    <col min="7" max="7" width="12.7109375" style="30" hidden="1" customWidth="1"/>
    <col min="8" max="8" width="13.5703125" style="30" hidden="1" customWidth="1"/>
    <col min="9" max="9" width="13.7109375" style="30" hidden="1" customWidth="1"/>
    <col min="10" max="10" width="16.5703125" style="30" customWidth="1"/>
    <col min="11" max="11" width="15.42578125" style="30" customWidth="1"/>
    <col min="12" max="12" width="18.140625" style="30" customWidth="1"/>
    <col min="13" max="13" width="7.140625" style="30" customWidth="1"/>
    <col min="14" max="16384" width="7.140625" style="30"/>
  </cols>
  <sheetData>
    <row r="1" spans="1:12" s="1" customFormat="1">
      <c r="B1" s="2"/>
      <c r="C1" s="3"/>
      <c r="D1" s="3"/>
      <c r="E1" s="3"/>
      <c r="F1" s="3"/>
      <c r="G1" s="3"/>
      <c r="H1" s="3"/>
      <c r="I1" s="3"/>
      <c r="J1" s="3"/>
      <c r="L1" s="4"/>
    </row>
    <row r="2" spans="1:12" s="1" customFormat="1" ht="24" customHeight="1">
      <c r="A2" s="5"/>
      <c r="B2" s="6"/>
      <c r="C2" s="5"/>
      <c r="D2" s="5"/>
      <c r="E2" s="5"/>
      <c r="F2" s="18"/>
      <c r="G2" s="5"/>
      <c r="H2" s="5"/>
      <c r="I2" s="5"/>
      <c r="J2" s="5"/>
      <c r="K2" s="5"/>
      <c r="L2" s="5"/>
    </row>
    <row r="3" spans="1:12" s="1" customFormat="1" ht="39" customHeight="1">
      <c r="A3" s="31" t="s">
        <v>26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12" s="1" customFormat="1" ht="20.25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s="1" customFormat="1">
      <c r="A5" s="7" t="s">
        <v>22</v>
      </c>
      <c r="B5" s="8"/>
      <c r="C5" s="9"/>
      <c r="D5" s="9"/>
      <c r="E5" s="9"/>
      <c r="F5" s="9"/>
      <c r="G5" s="9"/>
      <c r="H5" s="9"/>
      <c r="I5" s="9"/>
      <c r="J5" s="9"/>
      <c r="K5" s="10"/>
      <c r="L5" s="11"/>
    </row>
    <row r="6" spans="1:12" s="1" customFormat="1">
      <c r="A6" s="12" t="s">
        <v>0</v>
      </c>
      <c r="B6" s="13"/>
      <c r="C6" s="14"/>
      <c r="D6" s="14"/>
      <c r="E6" s="14"/>
      <c r="F6" s="14"/>
      <c r="G6" s="14"/>
      <c r="H6" s="14"/>
      <c r="I6" s="10"/>
      <c r="J6" s="14"/>
      <c r="K6" s="10"/>
      <c r="L6" s="11"/>
    </row>
    <row r="7" spans="1:12" s="1" customFormat="1">
      <c r="A7" s="12"/>
      <c r="B7" s="13"/>
      <c r="C7" s="14"/>
      <c r="D7" s="14"/>
      <c r="E7" s="14"/>
      <c r="F7" s="14"/>
      <c r="G7" s="14"/>
      <c r="H7" s="14"/>
      <c r="I7" s="10"/>
      <c r="J7" s="14"/>
      <c r="K7" s="10"/>
      <c r="L7" s="11"/>
    </row>
    <row r="8" spans="1:12" s="1" customFormat="1" ht="15.75" customHeight="1">
      <c r="A8" s="15"/>
      <c r="B8" s="16"/>
      <c r="C8" s="33" t="s">
        <v>1</v>
      </c>
      <c r="D8" s="34"/>
      <c r="E8" s="34"/>
      <c r="F8" s="34"/>
      <c r="G8" s="34"/>
      <c r="H8" s="34"/>
      <c r="I8" s="35"/>
      <c r="J8" s="36" t="s">
        <v>2</v>
      </c>
      <c r="K8" s="37"/>
      <c r="L8" s="38"/>
    </row>
    <row r="9" spans="1:12" s="1" customFormat="1" ht="45">
      <c r="A9" s="22" t="s">
        <v>3</v>
      </c>
      <c r="B9" s="22" t="s">
        <v>4</v>
      </c>
      <c r="C9" s="27" t="s">
        <v>5</v>
      </c>
      <c r="D9" s="27" t="s">
        <v>6</v>
      </c>
      <c r="E9" s="27" t="s">
        <v>23</v>
      </c>
      <c r="F9" s="27" t="s">
        <v>7</v>
      </c>
      <c r="G9" s="27" t="s">
        <v>8</v>
      </c>
      <c r="H9" s="27" t="s">
        <v>24</v>
      </c>
      <c r="I9" s="27" t="s">
        <v>9</v>
      </c>
      <c r="J9" s="23" t="s">
        <v>10</v>
      </c>
      <c r="K9" s="23" t="s">
        <v>9</v>
      </c>
      <c r="L9" s="24" t="s">
        <v>11</v>
      </c>
    </row>
    <row r="10" spans="1:12" ht="18.75" customHeight="1">
      <c r="A10" s="25" t="s">
        <v>16</v>
      </c>
      <c r="B10" s="20">
        <v>141463</v>
      </c>
      <c r="C10" s="28">
        <v>164900233.99000001</v>
      </c>
      <c r="D10" s="29">
        <v>2241421.2999999998</v>
      </c>
      <c r="E10" s="28">
        <f>C10-D10</f>
        <v>162658812.69</v>
      </c>
      <c r="F10" s="28">
        <v>12086902.92</v>
      </c>
      <c r="G10" s="28">
        <v>3150774.4699999997</v>
      </c>
      <c r="H10" s="28">
        <f>F10-G10</f>
        <v>8936128.4499999993</v>
      </c>
      <c r="I10" s="28">
        <v>59675522.659999996</v>
      </c>
      <c r="J10" s="21">
        <f>(E10+H10)/B10</f>
        <v>1213.0022772032262</v>
      </c>
      <c r="K10" s="21">
        <f>I10/B10</f>
        <v>421.84544835045205</v>
      </c>
      <c r="L10" s="26">
        <f>J10+K10</f>
        <v>1634.8477255536782</v>
      </c>
    </row>
    <row r="11" spans="1:12" ht="18.75" customHeight="1">
      <c r="A11" s="25" t="s">
        <v>15</v>
      </c>
      <c r="B11" s="20">
        <v>67012</v>
      </c>
      <c r="C11" s="28">
        <v>60073081.310000002</v>
      </c>
      <c r="D11" s="29">
        <v>0</v>
      </c>
      <c r="E11" s="28">
        <f>C11-D11</f>
        <v>60073081.310000002</v>
      </c>
      <c r="F11" s="28">
        <v>11296019.75</v>
      </c>
      <c r="G11" s="28"/>
      <c r="H11" s="28">
        <f>F11-G11</f>
        <v>11296019.75</v>
      </c>
      <c r="I11" s="28">
        <v>25180919.890000001</v>
      </c>
      <c r="J11" s="21">
        <f>(E11+H11)/B11</f>
        <v>1065.0197137826062</v>
      </c>
      <c r="K11" s="21">
        <f>I11/B11</f>
        <v>375.76732361368113</v>
      </c>
      <c r="L11" s="26">
        <f>J11+K11</f>
        <v>1440.7870373962874</v>
      </c>
    </row>
    <row r="12" spans="1:12" ht="18.75" customHeight="1">
      <c r="A12" s="25" t="s">
        <v>17</v>
      </c>
      <c r="B12" s="20">
        <v>67746</v>
      </c>
      <c r="C12" s="28">
        <v>62837809.399999999</v>
      </c>
      <c r="D12" s="29">
        <v>0</v>
      </c>
      <c r="E12" s="28">
        <f>C12-D12</f>
        <v>62837809.399999999</v>
      </c>
      <c r="F12" s="28">
        <v>2334658.94</v>
      </c>
      <c r="G12" s="28"/>
      <c r="H12" s="28">
        <f>F12-G12</f>
        <v>2334658.94</v>
      </c>
      <c r="I12" s="28">
        <v>21111202.699999999</v>
      </c>
      <c r="J12" s="21">
        <f>(E12+H12)/B12</f>
        <v>962.0120500103327</v>
      </c>
      <c r="K12" s="21">
        <f>I12/B12</f>
        <v>311.62286629468895</v>
      </c>
      <c r="L12" s="26">
        <f>J12+K12</f>
        <v>1273.6349163050218</v>
      </c>
    </row>
    <row r="13" spans="1:12" ht="18.75" customHeight="1">
      <c r="A13" s="25" t="s">
        <v>19</v>
      </c>
      <c r="B13" s="20">
        <v>80630</v>
      </c>
      <c r="C13" s="28">
        <v>65891807.670000002</v>
      </c>
      <c r="D13" s="29">
        <v>789827.61</v>
      </c>
      <c r="E13" s="28">
        <f>C13-D13</f>
        <v>65101980.060000002</v>
      </c>
      <c r="F13" s="28">
        <v>6612604.54</v>
      </c>
      <c r="G13" s="28">
        <v>1758255.0299999998</v>
      </c>
      <c r="H13" s="28">
        <f>F13-G13</f>
        <v>4854349.51</v>
      </c>
      <c r="I13" s="28">
        <v>26144023.690000001</v>
      </c>
      <c r="J13" s="21">
        <f>(E13+H13)/B13</f>
        <v>867.6215995287115</v>
      </c>
      <c r="K13" s="21">
        <f>I13/B13</f>
        <v>324.24685216420687</v>
      </c>
      <c r="L13" s="26">
        <f>J13+K13</f>
        <v>1191.8684516929184</v>
      </c>
    </row>
    <row r="14" spans="1:12" ht="18.75" customHeight="1">
      <c r="A14" s="25" t="s">
        <v>18</v>
      </c>
      <c r="B14" s="20">
        <v>68262</v>
      </c>
      <c r="C14" s="28">
        <v>46277068.689999998</v>
      </c>
      <c r="D14" s="29">
        <v>0</v>
      </c>
      <c r="E14" s="28">
        <f>C14-D14</f>
        <v>46277068.689999998</v>
      </c>
      <c r="F14" s="28">
        <v>1105289.72</v>
      </c>
      <c r="G14" s="28"/>
      <c r="H14" s="28">
        <f>F14-G14</f>
        <v>1105289.72</v>
      </c>
      <c r="I14" s="28">
        <v>23584984.359999999</v>
      </c>
      <c r="J14" s="21">
        <f>(E14+H14)/B14</f>
        <v>694.12496572031284</v>
      </c>
      <c r="K14" s="21">
        <f>I14/B14</f>
        <v>345.50678796402099</v>
      </c>
      <c r="L14" s="26">
        <f>J14+K14</f>
        <v>1039.6317536843339</v>
      </c>
    </row>
    <row r="15" spans="1:12" ht="18.75" customHeight="1">
      <c r="A15" s="25" t="s">
        <v>20</v>
      </c>
      <c r="B15" s="20">
        <v>75396</v>
      </c>
      <c r="C15" s="28">
        <v>43390267.100000001</v>
      </c>
      <c r="D15" s="29">
        <v>780547.74</v>
      </c>
      <c r="E15" s="28">
        <f>C15-D15</f>
        <v>42609719.359999999</v>
      </c>
      <c r="F15" s="28">
        <v>4321019.1900000004</v>
      </c>
      <c r="G15" s="28">
        <v>1932468.49</v>
      </c>
      <c r="H15" s="28">
        <f>F15-G15</f>
        <v>2388550.7000000002</v>
      </c>
      <c r="I15" s="28">
        <v>20248205.23</v>
      </c>
      <c r="J15" s="21">
        <f>(E15+H15)/B15</f>
        <v>596.82569446654998</v>
      </c>
      <c r="K15" s="21">
        <f>I15/B15</f>
        <v>268.558083054804</v>
      </c>
      <c r="L15" s="26">
        <f>J15+K15</f>
        <v>865.38377752135398</v>
      </c>
    </row>
    <row r="16" spans="1:12" ht="18.75" customHeight="1">
      <c r="A16" s="25" t="s">
        <v>12</v>
      </c>
      <c r="B16" s="20">
        <v>39911</v>
      </c>
      <c r="C16" s="28">
        <v>17170942.629999999</v>
      </c>
      <c r="D16" s="29">
        <v>0</v>
      </c>
      <c r="E16" s="28">
        <f>C16-D16</f>
        <v>17170942.629999999</v>
      </c>
      <c r="F16" s="28">
        <v>857085.18</v>
      </c>
      <c r="G16" s="28"/>
      <c r="H16" s="28">
        <f>F16-G16</f>
        <v>857085.18</v>
      </c>
      <c r="I16" s="28">
        <v>9465914.7300000004</v>
      </c>
      <c r="J16" s="21">
        <f>(E16+H16)/B16</f>
        <v>451.70574052266289</v>
      </c>
      <c r="K16" s="21">
        <f>I16/B16</f>
        <v>237.17558392423143</v>
      </c>
      <c r="L16" s="26">
        <f>J16+K16</f>
        <v>688.88132444689427</v>
      </c>
    </row>
    <row r="17" spans="1:12" ht="18.75" customHeight="1">
      <c r="A17" s="25" t="s">
        <v>14</v>
      </c>
      <c r="B17" s="20">
        <v>46093</v>
      </c>
      <c r="C17" s="28">
        <v>22847311.98</v>
      </c>
      <c r="D17" s="29">
        <v>0</v>
      </c>
      <c r="E17" s="28">
        <f>C17-D17</f>
        <v>22847311.98</v>
      </c>
      <c r="F17" s="28">
        <v>648791.61</v>
      </c>
      <c r="G17" s="28"/>
      <c r="H17" s="28">
        <f>F17-G17</f>
        <v>648791.61</v>
      </c>
      <c r="I17" s="28">
        <v>7068878.7199999997</v>
      </c>
      <c r="J17" s="21">
        <f>(E17+H17)/B17</f>
        <v>509.7542704966047</v>
      </c>
      <c r="K17" s="21">
        <f>I17/B17</f>
        <v>153.36122014188706</v>
      </c>
      <c r="L17" s="26">
        <f>J17+K17</f>
        <v>663.11549063849179</v>
      </c>
    </row>
    <row r="18" spans="1:12" ht="18.75" customHeight="1">
      <c r="A18" s="25" t="s">
        <v>13</v>
      </c>
      <c r="B18" s="20">
        <v>41154</v>
      </c>
      <c r="C18" s="28">
        <v>19503645.050000001</v>
      </c>
      <c r="D18" s="29">
        <v>0</v>
      </c>
      <c r="E18" s="28">
        <f>C18-D18</f>
        <v>19503645.050000001</v>
      </c>
      <c r="F18" s="28">
        <v>577207.13</v>
      </c>
      <c r="G18" s="28"/>
      <c r="H18" s="28">
        <f>F18-G18</f>
        <v>577207.13</v>
      </c>
      <c r="I18" s="28">
        <v>3269629.47</v>
      </c>
      <c r="J18" s="21">
        <f>(E18+H18)/B18</f>
        <v>487.94411673227387</v>
      </c>
      <c r="K18" s="21">
        <f>I18/B18</f>
        <v>79.448643388249025</v>
      </c>
      <c r="L18" s="26">
        <f>J18+K18</f>
        <v>567.39276012052289</v>
      </c>
    </row>
    <row r="19" spans="1:12" ht="18.75" customHeight="1">
      <c r="A19" s="25" t="s">
        <v>21</v>
      </c>
      <c r="B19" s="20">
        <v>571026</v>
      </c>
      <c r="C19" s="28">
        <v>249991938.25999999</v>
      </c>
      <c r="D19" s="29">
        <v>8607395.0500000007</v>
      </c>
      <c r="E19" s="28">
        <f>C19-D19</f>
        <v>241384543.20999998</v>
      </c>
      <c r="F19" s="28">
        <v>21379467.539999999</v>
      </c>
      <c r="G19" s="28">
        <v>12483264.83</v>
      </c>
      <c r="H19" s="28">
        <f>F19-G19</f>
        <v>8896202.709999999</v>
      </c>
      <c r="I19" s="28">
        <v>66049499.810000002</v>
      </c>
      <c r="J19" s="21">
        <f>(E19+H19)/B19</f>
        <v>438.30008777183525</v>
      </c>
      <c r="K19" s="21">
        <f>I19/B19</f>
        <v>115.66811285300494</v>
      </c>
      <c r="L19" s="26">
        <f>J19+K19</f>
        <v>553.96820062484016</v>
      </c>
    </row>
  </sheetData>
  <sortState ref="A10:L19">
    <sortCondition descending="1" ref="L10:L19"/>
  </sortState>
  <mergeCells count="4">
    <mergeCell ref="A3:L3"/>
    <mergeCell ref="A4:L4"/>
    <mergeCell ref="C8:I8"/>
    <mergeCell ref="J8:L8"/>
  </mergeCells>
  <printOptions horizontalCentered="1"/>
  <pageMargins left="0.70866141732283472" right="0.70866141732283472" top="0.74803149606299213" bottom="0.98425196850393704" header="0.31496062992125984" footer="0.31496062992125984"/>
  <pageSetup paperSize="9" scale="75" fitToHeight="10" orientation="portrait" verticalDpi="0" r:id="rId1"/>
  <headerFooter differentFirst="1">
    <oddFooter>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POBLACION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2019-11-15T08:55:43Z</dcterms:modified>
</cp:coreProperties>
</file>