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1592" windowHeight="9264"/>
  </bookViews>
  <sheets>
    <sheet name="Orden ALFABETICO" sheetId="5" r:id="rId1"/>
    <sheet name="Orden INGRESOS POR HABITANTE" sheetId="6" r:id="rId2"/>
  </sheets>
  <calcPr calcId="145621"/>
</workbook>
</file>

<file path=xl/calcChain.xml><?xml version="1.0" encoding="utf-8"?>
<calcChain xmlns="http://schemas.openxmlformats.org/spreadsheetml/2006/main">
  <c r="L40" i="6" l="1"/>
  <c r="I40" i="6"/>
  <c r="E40" i="6"/>
  <c r="K40" i="6" s="1"/>
  <c r="M40" i="6" s="1"/>
  <c r="M56" i="5"/>
  <c r="L56" i="5"/>
  <c r="K56" i="5"/>
  <c r="I56" i="5"/>
  <c r="E56" i="5"/>
  <c r="L12" i="6"/>
  <c r="I12" i="6"/>
  <c r="E12" i="6"/>
  <c r="K12" i="6" s="1"/>
  <c r="M12" i="6" s="1"/>
  <c r="L51" i="6"/>
  <c r="I51" i="6"/>
  <c r="E51" i="6"/>
  <c r="L36" i="6"/>
  <c r="I36" i="6"/>
  <c r="E36" i="6"/>
  <c r="K36" i="6" s="1"/>
  <c r="M36" i="6" s="1"/>
  <c r="L16" i="6"/>
  <c r="I16" i="6"/>
  <c r="E16" i="6"/>
  <c r="L50" i="6"/>
  <c r="I50" i="6"/>
  <c r="E50" i="6"/>
  <c r="K50" i="6" s="1"/>
  <c r="M50" i="6" s="1"/>
  <c r="L11" i="6"/>
  <c r="I11" i="6"/>
  <c r="E11" i="6"/>
  <c r="L24" i="6"/>
  <c r="I24" i="6"/>
  <c r="E24" i="6"/>
  <c r="K24" i="6" s="1"/>
  <c r="M24" i="6" s="1"/>
  <c r="L31" i="6"/>
  <c r="I31" i="6"/>
  <c r="E31" i="6"/>
  <c r="L17" i="6"/>
  <c r="I17" i="6"/>
  <c r="E17" i="6"/>
  <c r="K17" i="6" s="1"/>
  <c r="M17" i="6" s="1"/>
  <c r="L23" i="6"/>
  <c r="I23" i="6"/>
  <c r="E23" i="6"/>
  <c r="L43" i="6"/>
  <c r="I43" i="6"/>
  <c r="E43" i="6"/>
  <c r="K43" i="6" s="1"/>
  <c r="M43" i="6" s="1"/>
  <c r="L29" i="6"/>
  <c r="I29" i="6"/>
  <c r="E29" i="6"/>
  <c r="L34" i="6"/>
  <c r="I34" i="6"/>
  <c r="E34" i="6"/>
  <c r="K34" i="6" s="1"/>
  <c r="M34" i="6" s="1"/>
  <c r="L37" i="6"/>
  <c r="I37" i="6"/>
  <c r="E37" i="6"/>
  <c r="L19" i="6"/>
  <c r="I19" i="6"/>
  <c r="E19" i="6"/>
  <c r="K19" i="6" s="1"/>
  <c r="M19" i="6" s="1"/>
  <c r="L45" i="6"/>
  <c r="I45" i="6"/>
  <c r="E45" i="6"/>
  <c r="L32" i="6"/>
  <c r="I32" i="6"/>
  <c r="E32" i="6"/>
  <c r="K32" i="6" s="1"/>
  <c r="M32" i="6" s="1"/>
  <c r="L48" i="6"/>
  <c r="I48" i="6"/>
  <c r="E48" i="6"/>
  <c r="L39" i="6"/>
  <c r="I39" i="6"/>
  <c r="E39" i="6"/>
  <c r="K39" i="6" s="1"/>
  <c r="M39" i="6" s="1"/>
  <c r="L53" i="6"/>
  <c r="I53" i="6"/>
  <c r="E53" i="6"/>
  <c r="L14" i="6"/>
  <c r="I14" i="6"/>
  <c r="E14" i="6"/>
  <c r="K14" i="6" s="1"/>
  <c r="M14" i="6" s="1"/>
  <c r="L35" i="6"/>
  <c r="I35" i="6"/>
  <c r="E35" i="6"/>
  <c r="L42" i="6"/>
  <c r="I42" i="6"/>
  <c r="E42" i="6"/>
  <c r="K42" i="6" s="1"/>
  <c r="M42" i="6" s="1"/>
  <c r="L18" i="6"/>
  <c r="I18" i="6"/>
  <c r="E18" i="6"/>
  <c r="L27" i="6"/>
  <c r="I27" i="6"/>
  <c r="E27" i="6"/>
  <c r="K27" i="6" s="1"/>
  <c r="M27" i="6" s="1"/>
  <c r="L49" i="6"/>
  <c r="I49" i="6"/>
  <c r="E49" i="6"/>
  <c r="L30" i="6"/>
  <c r="I30" i="6"/>
  <c r="E30" i="6"/>
  <c r="K30" i="6" s="1"/>
  <c r="M30" i="6" s="1"/>
  <c r="L47" i="6"/>
  <c r="I47" i="6"/>
  <c r="E47" i="6"/>
  <c r="L44" i="6"/>
  <c r="I44" i="6"/>
  <c r="E44" i="6"/>
  <c r="K44" i="6" s="1"/>
  <c r="M44" i="6" s="1"/>
  <c r="L22" i="6"/>
  <c r="I22" i="6"/>
  <c r="E22" i="6"/>
  <c r="L13" i="6"/>
  <c r="I13" i="6"/>
  <c r="E13" i="6"/>
  <c r="K13" i="6" s="1"/>
  <c r="M13" i="6" s="1"/>
  <c r="L15" i="6"/>
  <c r="I15" i="6"/>
  <c r="E15" i="6"/>
  <c r="L21" i="6"/>
  <c r="I21" i="6"/>
  <c r="E21" i="6"/>
  <c r="K21" i="6" s="1"/>
  <c r="M21" i="6" s="1"/>
  <c r="L33" i="6"/>
  <c r="I33" i="6"/>
  <c r="E33" i="6"/>
  <c r="L56" i="6"/>
  <c r="I56" i="6"/>
  <c r="E56" i="6"/>
  <c r="K56" i="6" s="1"/>
  <c r="M56" i="6" s="1"/>
  <c r="L20" i="6"/>
  <c r="I20" i="6"/>
  <c r="E20" i="6"/>
  <c r="L26" i="6"/>
  <c r="I26" i="6"/>
  <c r="E26" i="6"/>
  <c r="K26" i="6" s="1"/>
  <c r="M26" i="6" s="1"/>
  <c r="L28" i="6"/>
  <c r="I28" i="6"/>
  <c r="E28" i="6"/>
  <c r="L55" i="6"/>
  <c r="I55" i="6"/>
  <c r="E55" i="6"/>
  <c r="K55" i="6" s="1"/>
  <c r="M55" i="6" s="1"/>
  <c r="L25" i="6"/>
  <c r="I25" i="6"/>
  <c r="E25" i="6"/>
  <c r="L10" i="6"/>
  <c r="I10" i="6"/>
  <c r="E10" i="6"/>
  <c r="K10" i="6" s="1"/>
  <c r="M10" i="6" s="1"/>
  <c r="L52" i="6"/>
  <c r="I52" i="6"/>
  <c r="E52" i="6"/>
  <c r="L41" i="6"/>
  <c r="I41" i="6"/>
  <c r="E41" i="6"/>
  <c r="K41" i="6" s="1"/>
  <c r="M41" i="6" s="1"/>
  <c r="L46" i="6"/>
  <c r="I46" i="6"/>
  <c r="E46" i="6"/>
  <c r="L54" i="6"/>
  <c r="I54" i="6"/>
  <c r="E54" i="6"/>
  <c r="K54" i="6" s="1"/>
  <c r="M54" i="6" s="1"/>
  <c r="L38" i="6"/>
  <c r="I38" i="6"/>
  <c r="E38" i="6"/>
  <c r="M57" i="5" l="1"/>
  <c r="K38" i="6"/>
  <c r="M38" i="6" s="1"/>
  <c r="K46" i="6"/>
  <c r="M46" i="6" s="1"/>
  <c r="K52" i="6"/>
  <c r="M52" i="6" s="1"/>
  <c r="K25" i="6"/>
  <c r="M25" i="6" s="1"/>
  <c r="K28" i="6"/>
  <c r="M28" i="6" s="1"/>
  <c r="K20" i="6"/>
  <c r="M20" i="6" s="1"/>
  <c r="K33" i="6"/>
  <c r="M33" i="6" s="1"/>
  <c r="K15" i="6"/>
  <c r="M15" i="6" s="1"/>
  <c r="K22" i="6"/>
  <c r="M22" i="6" s="1"/>
  <c r="K47" i="6"/>
  <c r="M47" i="6" s="1"/>
  <c r="K49" i="6"/>
  <c r="M49" i="6" s="1"/>
  <c r="K18" i="6"/>
  <c r="M18" i="6" s="1"/>
  <c r="K35" i="6"/>
  <c r="M35" i="6" s="1"/>
  <c r="K53" i="6"/>
  <c r="M53" i="6" s="1"/>
  <c r="K48" i="6"/>
  <c r="M48" i="6" s="1"/>
  <c r="K45" i="6"/>
  <c r="M45" i="6" s="1"/>
  <c r="K37" i="6"/>
  <c r="M37" i="6" s="1"/>
  <c r="K29" i="6"/>
  <c r="M29" i="6" s="1"/>
  <c r="K23" i="6"/>
  <c r="M23" i="6" s="1"/>
  <c r="K31" i="6"/>
  <c r="M31" i="6" s="1"/>
  <c r="K11" i="6"/>
  <c r="M11" i="6" s="1"/>
  <c r="K16" i="6"/>
  <c r="M16" i="6" s="1"/>
  <c r="K51" i="6"/>
  <c r="M51" i="6" s="1"/>
  <c r="M57" i="6"/>
  <c r="I41" i="5"/>
  <c r="L50" i="5"/>
  <c r="L51" i="5"/>
  <c r="L52" i="5"/>
  <c r="L53" i="5"/>
  <c r="L54" i="5"/>
  <c r="L55" i="5"/>
  <c r="I50" i="5"/>
  <c r="I51" i="5"/>
  <c r="I52" i="5"/>
  <c r="I53" i="5"/>
  <c r="I54" i="5"/>
  <c r="I55" i="5"/>
  <c r="E50" i="5"/>
  <c r="K50" i="5" s="1"/>
  <c r="E51" i="5"/>
  <c r="K51" i="5" s="1"/>
  <c r="M51" i="5" s="1"/>
  <c r="E52" i="5"/>
  <c r="E53" i="5"/>
  <c r="K53" i="5" s="1"/>
  <c r="M53" i="5" s="1"/>
  <c r="E54" i="5"/>
  <c r="K54" i="5" s="1"/>
  <c r="E55" i="5"/>
  <c r="K55" i="5" s="1"/>
  <c r="M55" i="5" s="1"/>
  <c r="M50" i="5" l="1"/>
  <c r="M54" i="5"/>
  <c r="K52" i="5"/>
  <c r="M52" i="5" s="1"/>
  <c r="I36" i="5"/>
  <c r="E36" i="5"/>
  <c r="I30" i="5"/>
  <c r="I31" i="5"/>
  <c r="E30" i="5"/>
  <c r="E31" i="5"/>
  <c r="L31" i="5" l="1"/>
  <c r="L12" i="5"/>
  <c r="L46" i="5"/>
  <c r="L41" i="5"/>
  <c r="L49" i="5"/>
  <c r="L32" i="5"/>
  <c r="L35" i="5"/>
  <c r="L18" i="5"/>
  <c r="L47" i="5"/>
  <c r="L19" i="5"/>
  <c r="L22" i="5"/>
  <c r="L33" i="5"/>
  <c r="L36" i="5"/>
  <c r="L10" i="5"/>
  <c r="L21" i="5"/>
  <c r="L13" i="5"/>
  <c r="L16" i="5"/>
  <c r="L39" i="5"/>
  <c r="L29" i="5"/>
  <c r="L11" i="5"/>
  <c r="L38" i="5"/>
  <c r="L24" i="5"/>
  <c r="L28" i="5"/>
  <c r="L43" i="5"/>
  <c r="L27" i="5"/>
  <c r="L15" i="5"/>
  <c r="L26" i="5"/>
  <c r="L30" i="5"/>
  <c r="L14" i="5"/>
  <c r="L23" i="5"/>
  <c r="L45" i="5"/>
  <c r="L37" i="5"/>
  <c r="L34" i="5"/>
  <c r="L17" i="5"/>
  <c r="L48" i="5"/>
  <c r="L20" i="5"/>
  <c r="L25" i="5"/>
  <c r="L40" i="5"/>
  <c r="L42" i="5"/>
  <c r="L44" i="5"/>
  <c r="K36" i="5"/>
  <c r="K30" i="5"/>
  <c r="I12" i="5"/>
  <c r="I46" i="5"/>
  <c r="I49" i="5"/>
  <c r="I32" i="5"/>
  <c r="I35" i="5"/>
  <c r="I18" i="5"/>
  <c r="I47" i="5"/>
  <c r="I19" i="5"/>
  <c r="I22" i="5"/>
  <c r="I33" i="5"/>
  <c r="I10" i="5"/>
  <c r="I21" i="5"/>
  <c r="I13" i="5"/>
  <c r="I16" i="5"/>
  <c r="I39" i="5"/>
  <c r="I29" i="5"/>
  <c r="I11" i="5"/>
  <c r="I38" i="5"/>
  <c r="I24" i="5"/>
  <c r="I28" i="5"/>
  <c r="I43" i="5"/>
  <c r="I27" i="5"/>
  <c r="I15" i="5"/>
  <c r="I26" i="5"/>
  <c r="I14" i="5"/>
  <c r="I23" i="5"/>
  <c r="I45" i="5"/>
  <c r="I37" i="5"/>
  <c r="I34" i="5"/>
  <c r="I17" i="5"/>
  <c r="I48" i="5"/>
  <c r="I20" i="5"/>
  <c r="I25" i="5"/>
  <c r="I40" i="5"/>
  <c r="I42" i="5"/>
  <c r="I44" i="5"/>
  <c r="K31" i="5"/>
  <c r="E12" i="5"/>
  <c r="E46" i="5"/>
  <c r="E41" i="5"/>
  <c r="E49" i="5"/>
  <c r="E32" i="5"/>
  <c r="E35" i="5"/>
  <c r="E18" i="5"/>
  <c r="E47" i="5"/>
  <c r="E19" i="5"/>
  <c r="E22" i="5"/>
  <c r="E33" i="5"/>
  <c r="E10" i="5"/>
  <c r="E21" i="5"/>
  <c r="E13" i="5"/>
  <c r="E16" i="5"/>
  <c r="E39" i="5"/>
  <c r="E29" i="5"/>
  <c r="E11" i="5"/>
  <c r="E38" i="5"/>
  <c r="E24" i="5"/>
  <c r="E28" i="5"/>
  <c r="E43" i="5"/>
  <c r="E27" i="5"/>
  <c r="E15" i="5"/>
  <c r="E26" i="5"/>
  <c r="E14" i="5"/>
  <c r="E23" i="5"/>
  <c r="E45" i="5"/>
  <c r="E37" i="5"/>
  <c r="E34" i="5"/>
  <c r="E17" i="5"/>
  <c r="E48" i="5"/>
  <c r="E20" i="5"/>
  <c r="E25" i="5"/>
  <c r="E40" i="5"/>
  <c r="E42" i="5"/>
  <c r="E44" i="5"/>
  <c r="K15" i="5" l="1"/>
  <c r="K43" i="5"/>
  <c r="K24" i="5"/>
  <c r="K11" i="5"/>
  <c r="K39" i="5"/>
  <c r="K21" i="5"/>
  <c r="K44" i="5"/>
  <c r="K40" i="5"/>
  <c r="K20" i="5"/>
  <c r="K17" i="5"/>
  <c r="K37" i="5"/>
  <c r="K23" i="5"/>
  <c r="K26" i="5"/>
  <c r="K27" i="5"/>
  <c r="K28" i="5"/>
  <c r="K38" i="5"/>
  <c r="K29" i="5"/>
  <c r="K16" i="5"/>
  <c r="K13" i="5"/>
  <c r="K10" i="5"/>
  <c r="K22" i="5"/>
  <c r="K47" i="5"/>
  <c r="K32" i="5"/>
  <c r="K41" i="5"/>
  <c r="K12" i="5"/>
  <c r="K42" i="5"/>
  <c r="K25" i="5"/>
  <c r="K48" i="5"/>
  <c r="K34" i="5"/>
  <c r="K45" i="5"/>
  <c r="K14" i="5"/>
  <c r="K33" i="5"/>
  <c r="K19" i="5"/>
  <c r="K18" i="5"/>
  <c r="K35" i="5"/>
  <c r="K49" i="5"/>
  <c r="K46" i="5"/>
  <c r="M37" i="5" l="1"/>
  <c r="M41" i="5"/>
  <c r="M18" i="5"/>
  <c r="M30" i="5"/>
  <c r="M31" i="5"/>
  <c r="M14" i="5"/>
  <c r="M20" i="5"/>
  <c r="M26" i="5"/>
  <c r="M33" i="5"/>
  <c r="M48" i="5"/>
  <c r="M46" i="5"/>
  <c r="M16" i="5"/>
  <c r="M27" i="5"/>
  <c r="M35" i="5"/>
  <c r="M17" i="5"/>
  <c r="M23" i="5"/>
  <c r="M44" i="5"/>
  <c r="M43" i="5"/>
  <c r="M24" i="5"/>
  <c r="M45" i="5"/>
  <c r="M12" i="5"/>
  <c r="M11" i="5" l="1"/>
  <c r="M21" i="5"/>
  <c r="M19" i="5"/>
  <c r="M36" i="5"/>
  <c r="M13" i="5"/>
  <c r="M34" i="5"/>
  <c r="M38" i="5"/>
  <c r="M10" i="5"/>
  <c r="M40" i="5"/>
  <c r="M32" i="5"/>
  <c r="M28" i="5"/>
  <c r="M15" i="5"/>
  <c r="M47" i="5"/>
  <c r="M22" i="5"/>
  <c r="M42" i="5"/>
  <c r="M29" i="5"/>
  <c r="M25" i="5"/>
  <c r="M49" i="5"/>
  <c r="M39" i="5"/>
</calcChain>
</file>

<file path=xl/sharedStrings.xml><?xml version="1.0" encoding="utf-8"?>
<sst xmlns="http://schemas.openxmlformats.org/spreadsheetml/2006/main" count="137" uniqueCount="69">
  <si>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</si>
  <si>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</si>
  <si>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</si>
  <si>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</si>
  <si>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</si>
  <si>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</si>
  <si>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</si>
  <si>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</si>
  <si>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</si>
  <si>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</si>
  <si>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</si>
  <si>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</si>
  <si>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</si>
  <si>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</si>
  <si>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</si>
  <si>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</si>
  <si>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</si>
  <si>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</si>
  <si>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</si>
  <si>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</si>
  <si>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</si>
  <si>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</si>
  <si>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</si>
  <si>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</si>
  <si>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</si>
  <si>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</si>
  <si>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</si>
  <si>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</si>
  <si>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</si>
  <si>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</si>
  <si>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</si>
  <si>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Logroño                                                               </t>
  </si>
  <si>
    <t>Derechos liquidados</t>
  </si>
  <si>
    <t>Euros por habitante</t>
  </si>
  <si>
    <t>Municipio</t>
  </si>
  <si>
    <t>Población</t>
  </si>
  <si>
    <t>Capitales de Provincia</t>
  </si>
  <si>
    <t xml:space="preserve">Nota: En impuestos directos e impuestos indirectos se ha restado la cantidad recibida por PIE en concepto de IRPF, IVA e IIEE </t>
  </si>
  <si>
    <t>IRPF (PIE)</t>
  </si>
  <si>
    <t>Tasas y otros ingresos</t>
  </si>
  <si>
    <t>Impuestos directos e indirectos</t>
  </si>
  <si>
    <t>CONTRIBUCIÓN FISCAL ABSOLUTA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</si>
  <si>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</si>
  <si>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</si>
  <si>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</si>
  <si>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>Impuestos directos - IRPF</t>
  </si>
  <si>
    <t>Impuestos indirectos - IVA - IIEE</t>
  </si>
  <si>
    <t>IVA (PIE)</t>
  </si>
  <si>
    <t>IIEE (PIE)</t>
  </si>
  <si>
    <t xml:space="preserve"> </t>
  </si>
  <si>
    <t>Impuestos directos (Capitulo 1)</t>
  </si>
  <si>
    <t>Impuestos Indirectos (Capitulo 2)</t>
  </si>
  <si>
    <t xml:space="preserve">Alicante/Alacant                                                      </t>
  </si>
  <si>
    <t xml:space="preserve">Pamplona/Iruña                                                        </t>
  </si>
  <si>
    <t xml:space="preserve">Segovia                                                               </t>
  </si>
  <si>
    <r>
      <t xml:space="preserve">Tasas y otros ingresos </t>
    </r>
    <r>
      <rPr>
        <sz val="8"/>
        <rFont val="Gill Sans MT"/>
        <family val="2"/>
      </rPr>
      <t>(Capitulo 3)</t>
    </r>
  </si>
  <si>
    <t xml:space="preserve">Ávila                                                         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</si>
  <si>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</si>
  <si>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</si>
  <si>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</si>
  <si>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Santa Cruz de Tenerife                                                </t>
  </si>
  <si>
    <t xml:space="preserve">Badajoz                                                               </t>
  </si>
  <si>
    <t xml:space="preserve">Castelló de la Plana                                                  </t>
  </si>
  <si>
    <t xml:space="preserve">Donostia/San Sebastián                                                </t>
  </si>
  <si>
    <t xml:space="preserve">València                                                              </t>
  </si>
  <si>
    <t>Ingresos tributarios 2022 (impuestos directos, indirectos, tasas y otros ingresos)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</si>
  <si>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30-06-23)</t>
    </r>
  </si>
  <si>
    <t>No están disponibles los datos de Las Palmas, Bilbao y Vitoria</t>
  </si>
  <si>
    <t>MEDIA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</si>
</sst>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Univers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b/>
      <sz val="8"/>
      <name val="Gill Sans MT"/>
      <family val="2"/>
    </font>
    <font>
      <sz val="11"/>
      <color theme="1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/>
    </xf>
    <xf numFmtId="4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0" fillId="0" borderId="0" xfId="0" applyFont="1"/>
    <xf numFmtId="4" fontId="10" fillId="0" borderId="0" xfId="0" applyNumberFormat="1" applyFont="1"/>
    <xf numFmtId="3" fontId="12" fillId="3" borderId="1" xfId="2" applyNumberFormat="1" applyFont="1" applyFill="1" applyBorder="1" applyAlignment="1">
      <alignment horizontal="center" vertical="center" wrapText="1"/>
    </xf>
    <xf numFmtId="4" fontId="12" fillId="3" borderId="1" xfId="2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12" fillId="3" borderId="1" xfId="4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12" fillId="3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3" fontId="13" fillId="2" borderId="5" xfId="5" applyNumberFormat="1" applyFont="1" applyFill="1" applyBorder="1" applyAlignment="1">
      <alignment horizontal="right" vertical="center" wrapText="1"/>
    </xf>
    <xf numFmtId="4" fontId="14" fillId="0" borderId="1" xfId="1" applyNumberFormat="1" applyFont="1" applyFill="1" applyBorder="1" applyAlignment="1">
      <alignment horizontal="right" vertical="center" wrapText="1"/>
    </xf>
    <xf numFmtId="4" fontId="13" fillId="2" borderId="5" xfId="5" applyNumberFormat="1" applyFont="1" applyFill="1" applyBorder="1" applyAlignment="1">
      <alignment horizontal="right" vertical="center" wrapText="1"/>
    </xf>
    <xf numFmtId="4" fontId="12" fillId="2" borderId="5" xfId="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2" xfId="3" applyNumberFormat="1" applyFont="1" applyFill="1" applyBorder="1" applyAlignment="1">
      <alignment horizontal="center" vertical="center"/>
    </xf>
    <xf numFmtId="4" fontId="3" fillId="0" borderId="3" xfId="3" applyNumberFormat="1" applyFont="1" applyFill="1" applyBorder="1" applyAlignment="1">
      <alignment horizontal="center" vertical="center"/>
    </xf>
    <xf numFmtId="4" fontId="3" fillId="0" borderId="4" xfId="3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4" fontId="13" fillId="2" borderId="9" xfId="5" applyNumberFormat="1" applyFont="1" applyFill="1" applyBorder="1" applyAlignment="1">
      <alignment horizontal="right" vertical="center" wrapText="1"/>
    </xf>
    <xf numFmtId="0" fontId="15" fillId="0" borderId="0" xfId="5" applyFont="1" applyFill="1" applyBorder="1" applyAlignment="1">
      <alignment horizontal="left"/>
    </xf>
    <xf numFmtId="0" fontId="17" fillId="0" borderId="1" xfId="0" applyFont="1" applyBorder="1" applyAlignment="1">
      <alignment vertical="center"/>
    </xf>
    <xf numFmtId="4" fontId="17" fillId="0" borderId="1" xfId="0" applyNumberFormat="1" applyFont="1" applyBorder="1" applyAlignment="1">
      <alignment horizontal="center" vertical="center"/>
    </xf>
  </cellXfs>
  <cellStyles count="6">
    <cellStyle name="Normal" xfId="0" builtinId="0"/>
    <cellStyle name="Normal_CENSOResumen(INTERNET) 2" xfId="3"/>
    <cellStyle name="Normal_Hoja1" xfId="1"/>
    <cellStyle name="Normal_icio" xfId="2"/>
    <cellStyle name="Normal_IngGast (2)" xfId="4"/>
    <cellStyle name="Normal_todo" xf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A46" zoomScaleNormal="100" workbookViewId="0">
      <selection activeCell="Q9" sqref="Q9"/>
    </sheetView>
  </sheetViews>
  <sheetFormatPr baseColWidth="10" defaultRowHeight="18"/>
  <cols>
    <col min="1" max="1" width="40" style="33" customWidth="1"/>
    <col min="2" max="2" width="11.6640625" style="34" bestFit="1" customWidth="1"/>
    <col min="3" max="3" width="15.33203125" style="33" hidden="1" customWidth="1"/>
    <col min="4" max="4" width="13.6640625" style="33" hidden="1" customWidth="1"/>
    <col min="5" max="5" width="15.33203125" style="33" hidden="1" customWidth="1"/>
    <col min="6" max="7" width="13.6640625" style="33" hidden="1" customWidth="1"/>
    <col min="8" max="8" width="15.33203125" style="33" hidden="1" customWidth="1"/>
    <col min="9" max="9" width="16.109375" style="33" hidden="1" customWidth="1"/>
    <col min="10" max="10" width="13.6640625" style="33" hidden="1" customWidth="1"/>
    <col min="11" max="12" width="13.6640625" style="33" bestFit="1" customWidth="1"/>
    <col min="13" max="13" width="17.88671875" style="33" customWidth="1"/>
    <col min="14" max="16384" width="11.5546875" style="33"/>
  </cols>
  <sheetData>
    <row r="1" spans="1:13" s="25" customFormat="1" ht="16.8">
      <c r="B1" s="26"/>
      <c r="C1" s="27"/>
      <c r="D1" s="27"/>
      <c r="E1" s="27"/>
      <c r="F1" s="26"/>
      <c r="G1" s="26"/>
      <c r="H1" s="26"/>
      <c r="I1" s="26"/>
      <c r="J1" s="26"/>
      <c r="K1" s="26"/>
      <c r="L1" s="26"/>
      <c r="M1" s="28"/>
    </row>
    <row r="2" spans="1:13" s="25" customFormat="1" ht="27.75" customHeight="1">
      <c r="A2" s="5"/>
      <c r="B2" s="6"/>
      <c r="C2" s="7"/>
      <c r="D2" s="7"/>
      <c r="E2" s="7"/>
      <c r="F2" s="5"/>
      <c r="G2" s="5"/>
      <c r="H2" s="5"/>
      <c r="I2" s="5"/>
      <c r="J2" s="5"/>
      <c r="K2" s="5"/>
      <c r="L2" s="5"/>
      <c r="M2" s="8"/>
    </row>
    <row r="3" spans="1:13" s="25" customFormat="1" ht="26.4" customHeight="1">
      <c r="A3" s="41" t="s">
        <v>65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25" customFormat="1" ht="21.6">
      <c r="A4" s="42" t="s">
        <v>36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25" customFormat="1" ht="16.8">
      <c r="A5" s="39" t="s">
        <v>66</v>
      </c>
      <c r="B5" s="9"/>
      <c r="C5" s="10"/>
      <c r="D5" s="10"/>
      <c r="E5" s="10"/>
      <c r="F5" s="11"/>
      <c r="G5" s="11"/>
      <c r="H5" s="11"/>
      <c r="I5" s="11"/>
      <c r="J5" s="11"/>
      <c r="K5" s="11"/>
      <c r="L5" s="11"/>
      <c r="M5" s="12"/>
    </row>
    <row r="6" spans="1:13" s="25" customFormat="1" ht="16.8">
      <c r="A6" s="40" t="s">
        <v>37</v>
      </c>
      <c r="B6" s="14"/>
      <c r="C6" s="15"/>
      <c r="D6" s="15"/>
      <c r="E6" s="15"/>
      <c r="F6" s="14"/>
      <c r="G6" s="14"/>
      <c r="H6" s="14"/>
      <c r="I6" s="14"/>
      <c r="J6" s="14"/>
      <c r="K6" s="14"/>
      <c r="L6" s="14"/>
      <c r="M6" s="12"/>
    </row>
    <row r="7" spans="1:13" s="25" customFormat="1" ht="16.8">
      <c r="A7" s="30" t="s">
        <v>49</v>
      </c>
      <c r="B7" s="31"/>
      <c r="C7" s="32"/>
      <c r="D7" s="32"/>
      <c r="E7" s="32"/>
      <c r="F7" s="31"/>
      <c r="G7" s="31"/>
      <c r="H7" s="31"/>
      <c r="I7" s="31"/>
      <c r="J7" s="31"/>
      <c r="K7" s="31"/>
      <c r="L7" s="31"/>
      <c r="M7" s="29"/>
    </row>
    <row r="8" spans="1:13" s="25" customFormat="1" ht="21.75" customHeight="1">
      <c r="A8" s="33"/>
      <c r="B8" s="34"/>
      <c r="C8" s="43" t="s">
        <v>32</v>
      </c>
      <c r="D8" s="44"/>
      <c r="E8" s="44"/>
      <c r="F8" s="44"/>
      <c r="G8" s="44"/>
      <c r="H8" s="44"/>
      <c r="I8" s="44"/>
      <c r="J8" s="45"/>
      <c r="K8" s="46" t="s">
        <v>33</v>
      </c>
      <c r="L8" s="47"/>
      <c r="M8" s="48"/>
    </row>
    <row r="9" spans="1:13" s="25" customFormat="1" ht="48" customHeight="1">
      <c r="A9" s="18" t="s">
        <v>34</v>
      </c>
      <c r="B9" s="19" t="s">
        <v>35</v>
      </c>
      <c r="C9" s="20" t="s">
        <v>50</v>
      </c>
      <c r="D9" s="20" t="s">
        <v>38</v>
      </c>
      <c r="E9" s="21" t="s">
        <v>45</v>
      </c>
      <c r="F9" s="20" t="s">
        <v>51</v>
      </c>
      <c r="G9" s="20" t="s">
        <v>47</v>
      </c>
      <c r="H9" s="20" t="s">
        <v>48</v>
      </c>
      <c r="I9" s="21" t="s">
        <v>46</v>
      </c>
      <c r="J9" s="21" t="s">
        <v>55</v>
      </c>
      <c r="K9" s="22" t="s">
        <v>40</v>
      </c>
      <c r="L9" s="22" t="s">
        <v>39</v>
      </c>
      <c r="M9" s="23" t="s">
        <v>41</v>
      </c>
    </row>
    <row r="10" spans="1:13" ht="16.8" customHeight="1">
      <c r="A10" s="24" t="s">
        <v>21</v>
      </c>
      <c r="B10" s="35">
        <v>172357</v>
      </c>
      <c r="C10" s="36">
        <v>68993176.040000007</v>
      </c>
      <c r="D10" s="36">
        <v>4231578.51</v>
      </c>
      <c r="E10" s="36">
        <f t="shared" ref="E10:E29" si="0">C10-D10</f>
        <v>64761597.530000009</v>
      </c>
      <c r="F10" s="36">
        <v>8058579.79</v>
      </c>
      <c r="G10" s="36">
        <v>3492826.12</v>
      </c>
      <c r="H10" s="36">
        <v>1291176.8</v>
      </c>
      <c r="I10" s="36">
        <f t="shared" ref="I10:I29" si="1">F10-G10-H10</f>
        <v>3274576.87</v>
      </c>
      <c r="J10" s="36">
        <v>32640724</v>
      </c>
      <c r="K10" s="49">
        <f t="shared" ref="K10:K56" si="2">(E10+I10)/B10</f>
        <v>394.73983882290833</v>
      </c>
      <c r="L10" s="37">
        <f t="shared" ref="L10:L56" si="3">J10/B10</f>
        <v>189.37858050441815</v>
      </c>
      <c r="M10" s="38">
        <f t="shared" ref="M10:M56" si="4">K10+L10</f>
        <v>584.11841932732648</v>
      </c>
    </row>
    <row r="11" spans="1:13" ht="16.8" customHeight="1">
      <c r="A11" s="24" t="s">
        <v>52</v>
      </c>
      <c r="B11" s="35">
        <v>338577</v>
      </c>
      <c r="C11" s="36">
        <v>126868200.67</v>
      </c>
      <c r="D11" s="36">
        <v>7714310.3300000001</v>
      </c>
      <c r="E11" s="36">
        <f t="shared" si="0"/>
        <v>119153890.34</v>
      </c>
      <c r="F11" s="36">
        <v>16090583.199999999</v>
      </c>
      <c r="G11" s="36">
        <v>5845599.9100000001</v>
      </c>
      <c r="H11" s="36">
        <v>1427803.21</v>
      </c>
      <c r="I11" s="36">
        <f t="shared" si="1"/>
        <v>8817180.0799999982</v>
      </c>
      <c r="J11" s="36">
        <v>45183096.149999999</v>
      </c>
      <c r="K11" s="49">
        <f t="shared" si="2"/>
        <v>377.96740599627265</v>
      </c>
      <c r="L11" s="37">
        <f t="shared" si="3"/>
        <v>133.44998670907947</v>
      </c>
      <c r="M11" s="38">
        <f t="shared" si="4"/>
        <v>511.41739270535209</v>
      </c>
    </row>
    <row r="12" spans="1:13" ht="16.8" customHeight="1">
      <c r="A12" s="24" t="s">
        <v>2</v>
      </c>
      <c r="B12" s="35">
        <v>199237</v>
      </c>
      <c r="C12" s="36">
        <v>74957829.019999996</v>
      </c>
      <c r="D12" s="36">
        <v>4003643.39</v>
      </c>
      <c r="E12" s="36">
        <f t="shared" si="0"/>
        <v>70954185.629999995</v>
      </c>
      <c r="F12" s="36">
        <v>9202581.8200000003</v>
      </c>
      <c r="G12" s="36">
        <v>3395855.03</v>
      </c>
      <c r="H12" s="36">
        <v>897346.8</v>
      </c>
      <c r="I12" s="36">
        <f t="shared" si="1"/>
        <v>4909379.9900000012</v>
      </c>
      <c r="J12" s="36">
        <v>35794388.560000002</v>
      </c>
      <c r="K12" s="49">
        <f t="shared" si="2"/>
        <v>380.77046743325781</v>
      </c>
      <c r="L12" s="37">
        <f t="shared" si="3"/>
        <v>179.6573355350663</v>
      </c>
      <c r="M12" s="38">
        <f t="shared" si="4"/>
        <v>560.42780296832416</v>
      </c>
    </row>
    <row r="13" spans="1:13" ht="16.8" customHeight="1">
      <c r="A13" s="24" t="s">
        <v>56</v>
      </c>
      <c r="B13" s="35">
        <v>57730</v>
      </c>
      <c r="C13" s="36">
        <v>25655427.039999999</v>
      </c>
      <c r="D13" s="36">
        <v>1403133.99</v>
      </c>
      <c r="E13" s="36">
        <f t="shared" si="0"/>
        <v>24252293.050000001</v>
      </c>
      <c r="F13" s="36">
        <v>1908737.76</v>
      </c>
      <c r="G13" s="36">
        <v>1001770.83</v>
      </c>
      <c r="H13" s="36">
        <v>383838.23</v>
      </c>
      <c r="I13" s="36">
        <f t="shared" si="1"/>
        <v>523128.70000000007</v>
      </c>
      <c r="J13" s="36">
        <v>8508925.9900000002</v>
      </c>
      <c r="K13" s="49">
        <f t="shared" si="2"/>
        <v>429.16025896414345</v>
      </c>
      <c r="L13" s="37">
        <f t="shared" si="3"/>
        <v>147.39175454702928</v>
      </c>
      <c r="M13" s="38">
        <f t="shared" si="4"/>
        <v>576.55201351117273</v>
      </c>
    </row>
    <row r="14" spans="1:13" ht="16.8" customHeight="1">
      <c r="A14" s="24" t="s">
        <v>61</v>
      </c>
      <c r="B14" s="35">
        <v>150146</v>
      </c>
      <c r="C14" s="36">
        <v>62846631.340000004</v>
      </c>
      <c r="D14" s="36">
        <v>2810829.14</v>
      </c>
      <c r="E14" s="36">
        <f t="shared" si="0"/>
        <v>60035802.200000003</v>
      </c>
      <c r="F14" s="36">
        <v>9637659.0500000007</v>
      </c>
      <c r="G14" s="36">
        <v>2820509.14</v>
      </c>
      <c r="H14" s="36">
        <v>838139.31</v>
      </c>
      <c r="I14" s="36">
        <f t="shared" si="1"/>
        <v>5979010.5999999996</v>
      </c>
      <c r="J14" s="36">
        <v>11836004.050000001</v>
      </c>
      <c r="K14" s="49">
        <f t="shared" si="2"/>
        <v>439.67080574907095</v>
      </c>
      <c r="L14" s="37">
        <f t="shared" si="3"/>
        <v>78.829965833255642</v>
      </c>
      <c r="M14" s="38">
        <f t="shared" si="4"/>
        <v>518.50077158232659</v>
      </c>
    </row>
    <row r="15" spans="1:13" ht="16.8" customHeight="1">
      <c r="A15" s="24" t="s">
        <v>25</v>
      </c>
      <c r="B15" s="35">
        <v>1636193</v>
      </c>
      <c r="C15" s="36">
        <v>1078752143.3399999</v>
      </c>
      <c r="D15" s="36">
        <v>78025150.780000001</v>
      </c>
      <c r="E15" s="36">
        <f t="shared" si="0"/>
        <v>1000726992.5599999</v>
      </c>
      <c r="F15" s="36">
        <v>106526956.76000001</v>
      </c>
      <c r="G15" s="36">
        <v>28812142.420000002</v>
      </c>
      <c r="H15" s="36">
        <v>7210653.8099999996</v>
      </c>
      <c r="I15" s="36">
        <f t="shared" si="1"/>
        <v>70504160.530000001</v>
      </c>
      <c r="J15" s="36">
        <v>415998937.19999999</v>
      </c>
      <c r="K15" s="49">
        <f t="shared" si="2"/>
        <v>654.7095318767407</v>
      </c>
      <c r="L15" s="37">
        <f t="shared" si="3"/>
        <v>254.24808515865791</v>
      </c>
      <c r="M15" s="38">
        <f t="shared" si="4"/>
        <v>908.95761703539858</v>
      </c>
    </row>
    <row r="16" spans="1:13" ht="16.8" customHeight="1">
      <c r="A16" s="24" t="s">
        <v>12</v>
      </c>
      <c r="B16" s="35">
        <v>173483</v>
      </c>
      <c r="C16" s="36">
        <v>78355141.040000007</v>
      </c>
      <c r="D16" s="36">
        <v>5339161.88</v>
      </c>
      <c r="E16" s="36">
        <f t="shared" si="0"/>
        <v>73015979.160000011</v>
      </c>
      <c r="F16" s="36">
        <v>9580110.9299999997</v>
      </c>
      <c r="G16" s="36">
        <v>4102920</v>
      </c>
      <c r="H16" s="36">
        <v>1421267.4</v>
      </c>
      <c r="I16" s="36">
        <f t="shared" si="1"/>
        <v>4055923.53</v>
      </c>
      <c r="J16" s="36">
        <v>44528188.560000002</v>
      </c>
      <c r="K16" s="49">
        <f t="shared" si="2"/>
        <v>444.26198930154544</v>
      </c>
      <c r="L16" s="37">
        <f t="shared" si="3"/>
        <v>256.67176933762966</v>
      </c>
      <c r="M16" s="38">
        <f t="shared" si="4"/>
        <v>700.93375863917504</v>
      </c>
    </row>
    <row r="17" spans="1:13" ht="16.8" customHeight="1">
      <c r="A17" s="24" t="s">
        <v>27</v>
      </c>
      <c r="B17" s="35">
        <v>95456</v>
      </c>
      <c r="C17" s="36">
        <v>34951259.170000002</v>
      </c>
      <c r="D17" s="36">
        <v>2567586.2200000002</v>
      </c>
      <c r="E17" s="36">
        <f t="shared" si="0"/>
        <v>32383672.950000003</v>
      </c>
      <c r="F17" s="36">
        <v>4187658.36</v>
      </c>
      <c r="G17" s="36">
        <v>1803548.76</v>
      </c>
      <c r="H17" s="36">
        <v>684228.12</v>
      </c>
      <c r="I17" s="36">
        <f t="shared" si="1"/>
        <v>1699881.4799999995</v>
      </c>
      <c r="J17" s="36">
        <v>11949668.710000001</v>
      </c>
      <c r="K17" s="49">
        <f t="shared" si="2"/>
        <v>357.06036739440162</v>
      </c>
      <c r="L17" s="37">
        <f t="shared" si="3"/>
        <v>125.18509795088838</v>
      </c>
      <c r="M17" s="38">
        <f t="shared" si="4"/>
        <v>482.24546534528997</v>
      </c>
    </row>
    <row r="18" spans="1:13" ht="16.8" customHeight="1">
      <c r="A18" s="24" t="s">
        <v>43</v>
      </c>
      <c r="B18" s="35">
        <v>113066</v>
      </c>
      <c r="C18" s="36">
        <v>54523622.590000004</v>
      </c>
      <c r="D18" s="36">
        <v>2451091</v>
      </c>
      <c r="E18" s="36">
        <f t="shared" si="0"/>
        <v>52072531.590000004</v>
      </c>
      <c r="F18" s="36">
        <v>4717456.03</v>
      </c>
      <c r="G18" s="36">
        <v>2039082.06</v>
      </c>
      <c r="H18" s="36">
        <v>570291</v>
      </c>
      <c r="I18" s="36">
        <f t="shared" si="1"/>
        <v>2108082.9700000002</v>
      </c>
      <c r="J18" s="36">
        <v>20391936.27</v>
      </c>
      <c r="K18" s="49">
        <f t="shared" si="2"/>
        <v>479.19458157182532</v>
      </c>
      <c r="L18" s="37">
        <f t="shared" si="3"/>
        <v>180.35427334477208</v>
      </c>
      <c r="M18" s="38">
        <f t="shared" si="4"/>
        <v>659.54885491659741</v>
      </c>
    </row>
    <row r="19" spans="1:13" ht="16.8" customHeight="1">
      <c r="A19" s="24" t="s">
        <v>62</v>
      </c>
      <c r="B19" s="35">
        <v>171857</v>
      </c>
      <c r="C19" s="36">
        <v>92150231.060000002</v>
      </c>
      <c r="D19" s="36">
        <v>4469596.96</v>
      </c>
      <c r="E19" s="36">
        <f t="shared" si="0"/>
        <v>87680634.100000009</v>
      </c>
      <c r="F19" s="36">
        <v>7703726.2400000002</v>
      </c>
      <c r="G19" s="36">
        <v>3886102.88</v>
      </c>
      <c r="H19" s="36">
        <v>999403.05</v>
      </c>
      <c r="I19" s="36">
        <f t="shared" si="1"/>
        <v>2818220.3100000005</v>
      </c>
      <c r="J19" s="36">
        <v>27833177.600000001</v>
      </c>
      <c r="K19" s="49">
        <f t="shared" si="2"/>
        <v>526.59393804151136</v>
      </c>
      <c r="L19" s="37">
        <f t="shared" si="3"/>
        <v>161.95544900702328</v>
      </c>
      <c r="M19" s="38">
        <f t="shared" si="4"/>
        <v>688.54938704853464</v>
      </c>
    </row>
    <row r="20" spans="1:13" ht="16.8" customHeight="1">
      <c r="A20" s="24" t="s">
        <v>19</v>
      </c>
      <c r="B20" s="35">
        <v>74850</v>
      </c>
      <c r="C20" s="36">
        <v>36404338.979999997</v>
      </c>
      <c r="D20" s="36">
        <v>2100630.86</v>
      </c>
      <c r="E20" s="36">
        <f t="shared" si="0"/>
        <v>34303708.119999997</v>
      </c>
      <c r="F20" s="36">
        <v>5920581.2199999997</v>
      </c>
      <c r="G20" s="36">
        <v>1900242.45</v>
      </c>
      <c r="H20" s="36">
        <v>550250.28</v>
      </c>
      <c r="I20" s="36">
        <f t="shared" si="1"/>
        <v>3470088.4899999993</v>
      </c>
      <c r="J20" s="36">
        <v>18736584.100000001</v>
      </c>
      <c r="K20" s="49">
        <f t="shared" si="2"/>
        <v>504.6599413493654</v>
      </c>
      <c r="L20" s="37">
        <f t="shared" si="3"/>
        <v>250.32176486305949</v>
      </c>
      <c r="M20" s="38">
        <f t="shared" si="4"/>
        <v>754.98170621242491</v>
      </c>
    </row>
    <row r="21" spans="1:13" ht="16.8" customHeight="1">
      <c r="A21" s="24" t="s">
        <v>4</v>
      </c>
      <c r="B21" s="35">
        <v>319515</v>
      </c>
      <c r="C21" s="36">
        <v>111027938.87</v>
      </c>
      <c r="D21" s="36">
        <v>6408750.4299999997</v>
      </c>
      <c r="E21" s="36">
        <f t="shared" si="0"/>
        <v>104619188.44</v>
      </c>
      <c r="F21" s="36">
        <v>12250854.210000001</v>
      </c>
      <c r="G21" s="36">
        <v>4827224.0999999996</v>
      </c>
      <c r="H21" s="36">
        <v>1015864.92</v>
      </c>
      <c r="I21" s="36">
        <f t="shared" si="1"/>
        <v>6407765.1900000013</v>
      </c>
      <c r="J21" s="36">
        <v>30793677.109999999</v>
      </c>
      <c r="K21" s="49">
        <f t="shared" si="2"/>
        <v>347.48588839334616</v>
      </c>
      <c r="L21" s="37">
        <f t="shared" si="3"/>
        <v>96.376311315587685</v>
      </c>
      <c r="M21" s="38">
        <f t="shared" si="4"/>
        <v>443.86219970893387</v>
      </c>
    </row>
    <row r="22" spans="1:13" ht="16.8" customHeight="1">
      <c r="A22" s="24" t="s">
        <v>28</v>
      </c>
      <c r="B22" s="35">
        <v>244700</v>
      </c>
      <c r="C22" s="36">
        <v>98541720.439999998</v>
      </c>
      <c r="D22" s="36">
        <v>10320767.890000001</v>
      </c>
      <c r="E22" s="36">
        <f t="shared" si="0"/>
        <v>88220952.549999997</v>
      </c>
      <c r="F22" s="36">
        <v>11137803.279999999</v>
      </c>
      <c r="G22" s="36">
        <v>3641055.87</v>
      </c>
      <c r="H22" s="36">
        <v>1150364.2</v>
      </c>
      <c r="I22" s="36">
        <f t="shared" si="1"/>
        <v>6346383.209999999</v>
      </c>
      <c r="J22" s="36">
        <v>50807533.82</v>
      </c>
      <c r="K22" s="49">
        <f t="shared" si="2"/>
        <v>386.4623447486718</v>
      </c>
      <c r="L22" s="37">
        <f t="shared" si="3"/>
        <v>207.63193224356354</v>
      </c>
      <c r="M22" s="38">
        <f t="shared" si="4"/>
        <v>594.09427699223534</v>
      </c>
    </row>
    <row r="23" spans="1:13" ht="16.8" customHeight="1">
      <c r="A23" s="24" t="s">
        <v>20</v>
      </c>
      <c r="B23" s="35">
        <v>53389</v>
      </c>
      <c r="C23" s="36">
        <v>21775180.969999999</v>
      </c>
      <c r="D23" s="36">
        <v>0</v>
      </c>
      <c r="E23" s="36">
        <f t="shared" si="0"/>
        <v>21775180.969999999</v>
      </c>
      <c r="F23" s="36">
        <v>2971315.49</v>
      </c>
      <c r="G23" s="36">
        <v>0</v>
      </c>
      <c r="H23" s="36">
        <v>0</v>
      </c>
      <c r="I23" s="36">
        <f t="shared" si="1"/>
        <v>2971315.49</v>
      </c>
      <c r="J23" s="36">
        <v>15256516.32</v>
      </c>
      <c r="K23" s="49">
        <f t="shared" si="2"/>
        <v>463.51301691359646</v>
      </c>
      <c r="L23" s="37">
        <f t="shared" si="3"/>
        <v>285.761417520463</v>
      </c>
      <c r="M23" s="38">
        <f t="shared" si="4"/>
        <v>749.27443443405946</v>
      </c>
    </row>
    <row r="24" spans="1:13" ht="16.8" customHeight="1">
      <c r="A24" s="24" t="s">
        <v>63</v>
      </c>
      <c r="B24" s="35">
        <v>187849</v>
      </c>
      <c r="C24" s="36">
        <v>75647538.040000007</v>
      </c>
      <c r="D24" s="36">
        <v>0</v>
      </c>
      <c r="E24" s="36">
        <f t="shared" si="0"/>
        <v>75647538.040000007</v>
      </c>
      <c r="F24" s="36">
        <v>5687542.96</v>
      </c>
      <c r="G24" s="36">
        <v>0</v>
      </c>
      <c r="H24" s="36">
        <v>0</v>
      </c>
      <c r="I24" s="36">
        <f t="shared" si="1"/>
        <v>5687542.96</v>
      </c>
      <c r="J24" s="36">
        <v>72501913.859999999</v>
      </c>
      <c r="K24" s="49">
        <f t="shared" si="2"/>
        <v>432.98117637038257</v>
      </c>
      <c r="L24" s="37">
        <f t="shared" si="3"/>
        <v>385.95847654232921</v>
      </c>
      <c r="M24" s="38">
        <f t="shared" si="4"/>
        <v>818.93965291271184</v>
      </c>
    </row>
    <row r="25" spans="1:13" ht="16.8" customHeight="1">
      <c r="A25" s="24" t="s">
        <v>57</v>
      </c>
      <c r="B25" s="35">
        <v>102666</v>
      </c>
      <c r="C25" s="36">
        <v>57110680.799999997</v>
      </c>
      <c r="D25" s="36">
        <v>3866910.36</v>
      </c>
      <c r="E25" s="36">
        <f t="shared" si="0"/>
        <v>53243770.439999998</v>
      </c>
      <c r="F25" s="36">
        <v>5555859.3700000001</v>
      </c>
      <c r="G25" s="36">
        <v>2754200.8</v>
      </c>
      <c r="H25" s="36">
        <v>381445.46</v>
      </c>
      <c r="I25" s="36">
        <f t="shared" si="1"/>
        <v>2420213.1100000003</v>
      </c>
      <c r="J25" s="36">
        <v>32197256.530000001</v>
      </c>
      <c r="K25" s="49">
        <f t="shared" si="2"/>
        <v>542.18517863752356</v>
      </c>
      <c r="L25" s="37">
        <f t="shared" si="3"/>
        <v>313.61167796544134</v>
      </c>
      <c r="M25" s="38">
        <f t="shared" si="4"/>
        <v>855.79685660296491</v>
      </c>
    </row>
    <row r="26" spans="1:13" ht="16.8" customHeight="1">
      <c r="A26" s="24" t="s">
        <v>0</v>
      </c>
      <c r="B26" s="35">
        <v>228682</v>
      </c>
      <c r="C26" s="36">
        <v>109642711.7</v>
      </c>
      <c r="D26" s="36">
        <v>6781649.9000000004</v>
      </c>
      <c r="E26" s="36">
        <f t="shared" si="0"/>
        <v>102861061.8</v>
      </c>
      <c r="F26" s="36">
        <v>14804107.029999999</v>
      </c>
      <c r="G26" s="36">
        <v>6390206.1299999999</v>
      </c>
      <c r="H26" s="36">
        <v>1412407.92</v>
      </c>
      <c r="I26" s="36">
        <f t="shared" si="1"/>
        <v>7001492.9799999986</v>
      </c>
      <c r="J26" s="36">
        <v>58828349.950000003</v>
      </c>
      <c r="K26" s="49">
        <f t="shared" si="2"/>
        <v>480.41627578908702</v>
      </c>
      <c r="L26" s="37">
        <f t="shared" si="3"/>
        <v>257.24958654375945</v>
      </c>
      <c r="M26" s="38">
        <f t="shared" si="4"/>
        <v>737.66586233284647</v>
      </c>
    </row>
    <row r="27" spans="1:13" ht="16.8" customHeight="1">
      <c r="A27" s="24" t="s">
        <v>23</v>
      </c>
      <c r="B27" s="35">
        <v>87452</v>
      </c>
      <c r="C27" s="36">
        <v>35166615.789999999</v>
      </c>
      <c r="D27" s="36">
        <v>2334159.02</v>
      </c>
      <c r="E27" s="36">
        <f t="shared" si="0"/>
        <v>32832456.77</v>
      </c>
      <c r="F27" s="36">
        <v>6494156.5800000001</v>
      </c>
      <c r="G27" s="36">
        <v>2089869.91</v>
      </c>
      <c r="H27" s="36">
        <v>641890.78</v>
      </c>
      <c r="I27" s="36">
        <f t="shared" si="1"/>
        <v>3762395.8899999997</v>
      </c>
      <c r="J27" s="36">
        <v>13610119.039999999</v>
      </c>
      <c r="K27" s="49">
        <f t="shared" si="2"/>
        <v>418.4564407903764</v>
      </c>
      <c r="L27" s="37">
        <f t="shared" si="3"/>
        <v>155.62959154736311</v>
      </c>
      <c r="M27" s="38">
        <f t="shared" si="4"/>
        <v>574.08603233773954</v>
      </c>
    </row>
    <row r="28" spans="1:13" ht="16.8" customHeight="1">
      <c r="A28" s="24" t="s">
        <v>1</v>
      </c>
      <c r="B28" s="35">
        <v>141854</v>
      </c>
      <c r="C28" s="36">
        <v>55423474.469999999</v>
      </c>
      <c r="D28" s="36">
        <v>2843350.62</v>
      </c>
      <c r="E28" s="36">
        <f t="shared" si="0"/>
        <v>52580123.850000001</v>
      </c>
      <c r="F28" s="36">
        <v>12354068.51</v>
      </c>
      <c r="G28" s="36">
        <v>3183932.95</v>
      </c>
      <c r="H28" s="36">
        <v>581747.68999999994</v>
      </c>
      <c r="I28" s="36">
        <f t="shared" si="1"/>
        <v>8588387.8699999992</v>
      </c>
      <c r="J28" s="36">
        <v>18273312.050000001</v>
      </c>
      <c r="K28" s="49">
        <f t="shared" si="2"/>
        <v>431.2075212542473</v>
      </c>
      <c r="L28" s="37">
        <f t="shared" si="3"/>
        <v>128.81774253810255</v>
      </c>
      <c r="M28" s="38">
        <f t="shared" si="4"/>
        <v>560.02526379234985</v>
      </c>
    </row>
    <row r="29" spans="1:13" ht="16.8" customHeight="1">
      <c r="A29" s="24" t="s">
        <v>8</v>
      </c>
      <c r="B29" s="35">
        <v>53305</v>
      </c>
      <c r="C29" s="36">
        <v>22518333.300000001</v>
      </c>
      <c r="D29" s="36">
        <v>1603701.95</v>
      </c>
      <c r="E29" s="36">
        <f t="shared" si="0"/>
        <v>20914631.350000001</v>
      </c>
      <c r="F29" s="36">
        <v>2734914.46</v>
      </c>
      <c r="G29" s="36">
        <v>1290742.8700000001</v>
      </c>
      <c r="H29" s="36">
        <v>425737.1</v>
      </c>
      <c r="I29" s="36">
        <f t="shared" si="1"/>
        <v>1018434.4899999999</v>
      </c>
      <c r="J29" s="36">
        <v>11086135.73</v>
      </c>
      <c r="K29" s="49">
        <f t="shared" si="2"/>
        <v>411.46357452396586</v>
      </c>
      <c r="L29" s="37">
        <f t="shared" si="3"/>
        <v>207.97553193884252</v>
      </c>
      <c r="M29" s="38">
        <f t="shared" si="4"/>
        <v>619.43910646280835</v>
      </c>
    </row>
    <row r="30" spans="1:13" ht="16.8" customHeight="1">
      <c r="A30" s="24" t="s">
        <v>3</v>
      </c>
      <c r="B30" s="35">
        <v>111669</v>
      </c>
      <c r="C30" s="36">
        <v>43742134.32</v>
      </c>
      <c r="D30" s="36">
        <v>2647775.5499999998</v>
      </c>
      <c r="E30" s="36">
        <f t="shared" ref="E30:E31" si="5">C30-D30</f>
        <v>41094358.770000003</v>
      </c>
      <c r="F30" s="36">
        <v>4729925.58</v>
      </c>
      <c r="G30" s="36">
        <v>2186766.36</v>
      </c>
      <c r="H30" s="36">
        <v>629370.36</v>
      </c>
      <c r="I30" s="36">
        <f t="shared" ref="I30:I31" si="6">F30-G30-H30</f>
        <v>1913788.8600000003</v>
      </c>
      <c r="J30" s="36">
        <v>18034459.059999999</v>
      </c>
      <c r="K30" s="49">
        <f t="shared" si="2"/>
        <v>385.13954302447416</v>
      </c>
      <c r="L30" s="37">
        <f t="shared" si="3"/>
        <v>161.49924383669594</v>
      </c>
      <c r="M30" s="38">
        <f t="shared" si="4"/>
        <v>546.63878686117005</v>
      </c>
    </row>
    <row r="31" spans="1:13" ht="16.8" customHeight="1">
      <c r="A31" s="24" t="s">
        <v>13</v>
      </c>
      <c r="B31" s="35">
        <v>120951</v>
      </c>
      <c r="C31" s="36">
        <v>62666530.670000002</v>
      </c>
      <c r="D31" s="36">
        <v>3596857.24</v>
      </c>
      <c r="E31" s="36">
        <f t="shared" si="5"/>
        <v>59069673.43</v>
      </c>
      <c r="F31" s="36">
        <v>7117005.9900000002</v>
      </c>
      <c r="G31" s="36">
        <v>3146836.71</v>
      </c>
      <c r="H31" s="36">
        <v>1406774.57</v>
      </c>
      <c r="I31" s="36">
        <f t="shared" si="6"/>
        <v>2563394.71</v>
      </c>
      <c r="J31" s="36">
        <v>21582652.059999999</v>
      </c>
      <c r="K31" s="49">
        <f t="shared" si="2"/>
        <v>509.57055452207919</v>
      </c>
      <c r="L31" s="37">
        <f t="shared" si="3"/>
        <v>178.44128663673717</v>
      </c>
      <c r="M31" s="38">
        <f t="shared" si="4"/>
        <v>688.01184115881642</v>
      </c>
    </row>
    <row r="32" spans="1:13" ht="16.8" customHeight="1">
      <c r="A32" s="24" t="s">
        <v>26</v>
      </c>
      <c r="B32" s="35">
        <v>140797</v>
      </c>
      <c r="C32" s="36">
        <v>75621512.189999998</v>
      </c>
      <c r="D32" s="36">
        <v>3862206.62</v>
      </c>
      <c r="E32" s="36">
        <f t="shared" ref="E32:E56" si="7">C32-D32</f>
        <v>71759305.569999993</v>
      </c>
      <c r="F32" s="36">
        <v>7830919.9699999997</v>
      </c>
      <c r="G32" s="36">
        <v>3575367.22</v>
      </c>
      <c r="H32" s="36">
        <v>898871.37</v>
      </c>
      <c r="I32" s="36">
        <f t="shared" ref="I32:I56" si="8">F32-G32-H32</f>
        <v>3356681.38</v>
      </c>
      <c r="J32" s="36">
        <v>35442219.490000002</v>
      </c>
      <c r="K32" s="49">
        <f t="shared" si="2"/>
        <v>533.5055928038239</v>
      </c>
      <c r="L32" s="37">
        <f t="shared" si="3"/>
        <v>251.72567235097341</v>
      </c>
      <c r="M32" s="38">
        <f t="shared" si="4"/>
        <v>785.23126515479726</v>
      </c>
    </row>
    <row r="33" spans="1:13" ht="16.8" customHeight="1">
      <c r="A33" s="24" t="s">
        <v>31</v>
      </c>
      <c r="B33" s="35">
        <v>150020</v>
      </c>
      <c r="C33" s="36">
        <v>53630108.770000003</v>
      </c>
      <c r="D33" s="36">
        <v>4413244.58</v>
      </c>
      <c r="E33" s="36">
        <f t="shared" si="7"/>
        <v>49216864.190000005</v>
      </c>
      <c r="F33" s="36">
        <v>6027888.8899999997</v>
      </c>
      <c r="G33" s="36">
        <v>2351983.61</v>
      </c>
      <c r="H33" s="36">
        <v>555145.16</v>
      </c>
      <c r="I33" s="36">
        <f t="shared" si="8"/>
        <v>3120760.1199999996</v>
      </c>
      <c r="J33" s="36">
        <v>34068803.310000002</v>
      </c>
      <c r="K33" s="49">
        <f t="shared" si="2"/>
        <v>348.87097926943073</v>
      </c>
      <c r="L33" s="37">
        <f t="shared" si="3"/>
        <v>227.09507605652581</v>
      </c>
      <c r="M33" s="38">
        <f t="shared" si="4"/>
        <v>575.96605532595652</v>
      </c>
    </row>
    <row r="34" spans="1:13" ht="16.8" customHeight="1">
      <c r="A34" s="24" t="s">
        <v>29</v>
      </c>
      <c r="B34" s="35">
        <v>97211</v>
      </c>
      <c r="C34" s="36">
        <v>35654500.509999998</v>
      </c>
      <c r="D34" s="36">
        <v>2137788.4700000002</v>
      </c>
      <c r="E34" s="36">
        <f t="shared" si="7"/>
        <v>33516712.039999999</v>
      </c>
      <c r="F34" s="36">
        <v>4741736.3600000003</v>
      </c>
      <c r="G34" s="36">
        <v>2743963.37</v>
      </c>
      <c r="H34" s="36">
        <v>741105.31</v>
      </c>
      <c r="I34" s="36">
        <f t="shared" si="8"/>
        <v>1256667.6800000002</v>
      </c>
      <c r="J34" s="36">
        <v>22573799.010000002</v>
      </c>
      <c r="K34" s="49">
        <f t="shared" si="2"/>
        <v>357.71033854193456</v>
      </c>
      <c r="L34" s="37">
        <f t="shared" si="3"/>
        <v>232.21445114236045</v>
      </c>
      <c r="M34" s="38">
        <f t="shared" si="4"/>
        <v>589.92478968429498</v>
      </c>
    </row>
    <row r="35" spans="1:13" ht="16.8" customHeight="1">
      <c r="A35" s="24" t="s">
        <v>30</v>
      </c>
      <c r="B35" s="35">
        <v>3280782</v>
      </c>
      <c r="C35" s="36">
        <v>2169036120.71</v>
      </c>
      <c r="D35" s="36">
        <v>174348289.97999999</v>
      </c>
      <c r="E35" s="36">
        <f t="shared" si="7"/>
        <v>1994687830.73</v>
      </c>
      <c r="F35" s="36">
        <v>188118049.21000001</v>
      </c>
      <c r="G35" s="36">
        <v>70711653.900000006</v>
      </c>
      <c r="H35" s="36">
        <v>11242534.619999999</v>
      </c>
      <c r="I35" s="36">
        <f t="shared" si="8"/>
        <v>106163860.69</v>
      </c>
      <c r="J35" s="36">
        <v>679814215.53999996</v>
      </c>
      <c r="K35" s="49">
        <f t="shared" si="2"/>
        <v>640.35089543285721</v>
      </c>
      <c r="L35" s="37">
        <f t="shared" si="3"/>
        <v>207.21102942530163</v>
      </c>
      <c r="M35" s="38">
        <f t="shared" si="4"/>
        <v>847.56192485815882</v>
      </c>
    </row>
    <row r="36" spans="1:13" ht="16.8" customHeight="1">
      <c r="A36" s="24" t="s">
        <v>5</v>
      </c>
      <c r="B36" s="35">
        <v>579076</v>
      </c>
      <c r="C36" s="36">
        <v>228656802.53</v>
      </c>
      <c r="D36" s="36">
        <v>12485578.02</v>
      </c>
      <c r="E36" s="36">
        <f t="shared" si="7"/>
        <v>216171224.50999999</v>
      </c>
      <c r="F36" s="36">
        <v>25272729.239999998</v>
      </c>
      <c r="G36" s="36">
        <v>9019893.0500000007</v>
      </c>
      <c r="H36" s="36">
        <v>2267310.6800000002</v>
      </c>
      <c r="I36" s="36">
        <f t="shared" si="8"/>
        <v>13985525.509999998</v>
      </c>
      <c r="J36" s="36">
        <v>69938161.540000007</v>
      </c>
      <c r="K36" s="49">
        <f t="shared" si="2"/>
        <v>397.45516999495743</v>
      </c>
      <c r="L36" s="37">
        <f t="shared" si="3"/>
        <v>120.77544491569328</v>
      </c>
      <c r="M36" s="38">
        <f t="shared" si="4"/>
        <v>518.23061491065073</v>
      </c>
    </row>
    <row r="37" spans="1:13" ht="16.8" customHeight="1">
      <c r="A37" s="24" t="s">
        <v>58</v>
      </c>
      <c r="B37" s="35">
        <v>462979</v>
      </c>
      <c r="C37" s="36">
        <v>190260860.63999999</v>
      </c>
      <c r="D37" s="36">
        <v>11418627.43</v>
      </c>
      <c r="E37" s="36">
        <f t="shared" si="7"/>
        <v>178842233.20999998</v>
      </c>
      <c r="F37" s="36">
        <v>19030073.059999999</v>
      </c>
      <c r="G37" s="36">
        <v>6556351.3700000001</v>
      </c>
      <c r="H37" s="36">
        <v>1255737.9099999999</v>
      </c>
      <c r="I37" s="36">
        <f t="shared" si="8"/>
        <v>11217983.779999997</v>
      </c>
      <c r="J37" s="36">
        <v>79849956.200000003</v>
      </c>
      <c r="K37" s="49">
        <f t="shared" si="2"/>
        <v>410.51584842941037</v>
      </c>
      <c r="L37" s="37">
        <f t="shared" si="3"/>
        <v>172.46993103358901</v>
      </c>
      <c r="M37" s="38">
        <f t="shared" si="4"/>
        <v>582.9857794629994</v>
      </c>
    </row>
    <row r="38" spans="1:13" ht="16.8" customHeight="1">
      <c r="A38" s="24" t="s">
        <v>59</v>
      </c>
      <c r="B38" s="35">
        <v>103756</v>
      </c>
      <c r="C38" s="36">
        <v>33395280.379999999</v>
      </c>
      <c r="D38" s="36">
        <v>2864246.58</v>
      </c>
      <c r="E38" s="36">
        <f t="shared" si="7"/>
        <v>30531033.799999997</v>
      </c>
      <c r="F38" s="36">
        <v>3485754.9</v>
      </c>
      <c r="G38" s="36">
        <v>1856788.55</v>
      </c>
      <c r="H38" s="36">
        <v>529103.22</v>
      </c>
      <c r="I38" s="36">
        <f t="shared" si="8"/>
        <v>1099863.1299999999</v>
      </c>
      <c r="J38" s="36">
        <v>25603799.68</v>
      </c>
      <c r="K38" s="49">
        <f t="shared" si="2"/>
        <v>304.85848461775703</v>
      </c>
      <c r="L38" s="37">
        <f t="shared" si="3"/>
        <v>246.76934037549634</v>
      </c>
      <c r="M38" s="38">
        <f t="shared" si="4"/>
        <v>551.6278249932534</v>
      </c>
    </row>
    <row r="39" spans="1:13" ht="16.8" customHeight="1">
      <c r="A39" s="24" t="s">
        <v>42</v>
      </c>
      <c r="B39" s="35">
        <v>215167</v>
      </c>
      <c r="C39" s="36">
        <v>99734065.170000002</v>
      </c>
      <c r="D39" s="36">
        <v>6811508.6200000001</v>
      </c>
      <c r="E39" s="36">
        <f t="shared" si="7"/>
        <v>92922556.549999997</v>
      </c>
      <c r="F39" s="36">
        <v>10480519.119999999</v>
      </c>
      <c r="G39" s="36">
        <v>5144530.17</v>
      </c>
      <c r="H39" s="36">
        <v>1194031.68</v>
      </c>
      <c r="I39" s="36">
        <f t="shared" si="8"/>
        <v>4141957.2699999996</v>
      </c>
      <c r="J39" s="36">
        <v>34221127.189999998</v>
      </c>
      <c r="K39" s="49">
        <f t="shared" si="2"/>
        <v>451.11245599929356</v>
      </c>
      <c r="L39" s="37">
        <f t="shared" si="3"/>
        <v>159.04449655383956</v>
      </c>
      <c r="M39" s="38">
        <f t="shared" si="4"/>
        <v>610.15695255313312</v>
      </c>
    </row>
    <row r="40" spans="1:13" ht="16.8" customHeight="1">
      <c r="A40" s="24" t="s">
        <v>14</v>
      </c>
      <c r="B40" s="35">
        <v>76302</v>
      </c>
      <c r="C40" s="36">
        <v>22720966.48</v>
      </c>
      <c r="D40" s="36">
        <v>1965732.69</v>
      </c>
      <c r="E40" s="36">
        <f t="shared" si="7"/>
        <v>20755233.789999999</v>
      </c>
      <c r="F40" s="36">
        <v>2711675.44</v>
      </c>
      <c r="G40" s="36">
        <v>1292913.72</v>
      </c>
      <c r="H40" s="36">
        <v>421625.25</v>
      </c>
      <c r="I40" s="36">
        <f t="shared" si="8"/>
        <v>997136.47</v>
      </c>
      <c r="J40" s="36">
        <v>21708224.649999999</v>
      </c>
      <c r="K40" s="49">
        <f t="shared" si="2"/>
        <v>285.0825700505884</v>
      </c>
      <c r="L40" s="37">
        <f t="shared" si="3"/>
        <v>284.50400579277084</v>
      </c>
      <c r="M40" s="38">
        <f t="shared" si="4"/>
        <v>569.58657584335924</v>
      </c>
    </row>
    <row r="41" spans="1:13" ht="16.8" customHeight="1">
      <c r="A41" s="24" t="s">
        <v>10</v>
      </c>
      <c r="B41" s="35">
        <v>415940</v>
      </c>
      <c r="C41" s="36">
        <v>187497066.22999999</v>
      </c>
      <c r="D41" s="36">
        <v>11514089.640000001</v>
      </c>
      <c r="E41" s="36">
        <f t="shared" si="7"/>
        <v>175982976.58999997</v>
      </c>
      <c r="F41" s="36">
        <v>34022774.329999998</v>
      </c>
      <c r="G41" s="36">
        <v>13368815.43</v>
      </c>
      <c r="H41" s="36">
        <v>1688004.85</v>
      </c>
      <c r="I41" s="36">
        <f t="shared" si="8"/>
        <v>18965954.049999997</v>
      </c>
      <c r="J41" s="36">
        <v>131034338.12</v>
      </c>
      <c r="K41" s="49">
        <f t="shared" si="2"/>
        <v>468.69483733230749</v>
      </c>
      <c r="L41" s="37">
        <f t="shared" si="3"/>
        <v>315.03182699427805</v>
      </c>
      <c r="M41" s="38">
        <f t="shared" si="4"/>
        <v>783.72666432658548</v>
      </c>
    </row>
    <row r="42" spans="1:13" ht="16.8" customHeight="1">
      <c r="A42" s="24" t="s">
        <v>53</v>
      </c>
      <c r="B42" s="35">
        <v>203418</v>
      </c>
      <c r="C42" s="36">
        <v>60943309.369999997</v>
      </c>
      <c r="D42" s="36">
        <v>0</v>
      </c>
      <c r="E42" s="36">
        <f t="shared" si="7"/>
        <v>60943309.369999997</v>
      </c>
      <c r="F42" s="36">
        <v>10111084.01</v>
      </c>
      <c r="G42" s="36">
        <v>0</v>
      </c>
      <c r="H42" s="36">
        <v>0</v>
      </c>
      <c r="I42" s="36">
        <f t="shared" si="8"/>
        <v>10111084.01</v>
      </c>
      <c r="J42" s="36">
        <v>47899616.310000002</v>
      </c>
      <c r="K42" s="49">
        <f t="shared" si="2"/>
        <v>349.30238907078035</v>
      </c>
      <c r="L42" s="37">
        <f t="shared" si="3"/>
        <v>235.4738337315282</v>
      </c>
      <c r="M42" s="38">
        <f t="shared" si="4"/>
        <v>584.77622280230855</v>
      </c>
    </row>
    <row r="43" spans="1:13" ht="16.8" customHeight="1">
      <c r="A43" s="24" t="s">
        <v>44</v>
      </c>
      <c r="B43" s="35">
        <v>82828</v>
      </c>
      <c r="C43" s="36">
        <v>27836728.969999999</v>
      </c>
      <c r="D43" s="36">
        <v>2207503.64</v>
      </c>
      <c r="E43" s="36">
        <f t="shared" si="7"/>
        <v>25629225.329999998</v>
      </c>
      <c r="F43" s="36">
        <v>3724441.4</v>
      </c>
      <c r="G43" s="36">
        <v>1337673.01</v>
      </c>
      <c r="H43" s="36">
        <v>307872.76</v>
      </c>
      <c r="I43" s="36">
        <f t="shared" si="8"/>
        <v>2078895.6299999997</v>
      </c>
      <c r="J43" s="36">
        <v>21433970.879999999</v>
      </c>
      <c r="K43" s="49">
        <f t="shared" si="2"/>
        <v>334.52601728883951</v>
      </c>
      <c r="L43" s="37">
        <f t="shared" si="3"/>
        <v>258.77687352103152</v>
      </c>
      <c r="M43" s="38">
        <f t="shared" si="4"/>
        <v>593.30289080987109</v>
      </c>
    </row>
    <row r="44" spans="1:13" ht="16.8" customHeight="1">
      <c r="A44" s="24" t="s">
        <v>18</v>
      </c>
      <c r="B44" s="35">
        <v>142412</v>
      </c>
      <c r="C44" s="36">
        <v>62347718.210000001</v>
      </c>
      <c r="D44" s="36">
        <v>3739028.62</v>
      </c>
      <c r="E44" s="36">
        <f t="shared" si="7"/>
        <v>58608689.590000004</v>
      </c>
      <c r="F44" s="36">
        <v>8863081.9900000002</v>
      </c>
      <c r="G44" s="36">
        <v>3366769.23</v>
      </c>
      <c r="H44" s="36">
        <v>1185049.8</v>
      </c>
      <c r="I44" s="36">
        <f t="shared" si="8"/>
        <v>4311262.96</v>
      </c>
      <c r="J44" s="36">
        <v>28879733.079999998</v>
      </c>
      <c r="K44" s="49">
        <f t="shared" si="2"/>
        <v>441.81636765160243</v>
      </c>
      <c r="L44" s="37">
        <f t="shared" si="3"/>
        <v>202.79002527876864</v>
      </c>
      <c r="M44" s="38">
        <f t="shared" si="4"/>
        <v>644.60639293037104</v>
      </c>
    </row>
    <row r="45" spans="1:13" ht="16.8" customHeight="1">
      <c r="A45" s="24" t="s">
        <v>60</v>
      </c>
      <c r="B45" s="35">
        <v>208688</v>
      </c>
      <c r="C45" s="36">
        <v>60719142.920000002</v>
      </c>
      <c r="D45" s="36">
        <v>4811572.42</v>
      </c>
      <c r="E45" s="36">
        <f t="shared" si="7"/>
        <v>55907570.5</v>
      </c>
      <c r="F45" s="36">
        <v>40385162.490000002</v>
      </c>
      <c r="G45" s="36">
        <v>0</v>
      </c>
      <c r="H45" s="36">
        <v>37422.71</v>
      </c>
      <c r="I45" s="36">
        <f t="shared" si="8"/>
        <v>40347739.780000001</v>
      </c>
      <c r="J45" s="36">
        <v>23816002.609999999</v>
      </c>
      <c r="K45" s="49">
        <f t="shared" si="2"/>
        <v>461.24027390170971</v>
      </c>
      <c r="L45" s="37">
        <f t="shared" si="3"/>
        <v>114.12253033236219</v>
      </c>
      <c r="M45" s="38">
        <f t="shared" si="4"/>
        <v>575.36280423407186</v>
      </c>
    </row>
    <row r="46" spans="1:13" ht="16.8" customHeight="1">
      <c r="A46" s="24" t="s">
        <v>11</v>
      </c>
      <c r="B46" s="35">
        <v>171693</v>
      </c>
      <c r="C46" s="36">
        <v>80630815.760000005</v>
      </c>
      <c r="D46" s="36">
        <v>5074408.71</v>
      </c>
      <c r="E46" s="36">
        <f t="shared" si="7"/>
        <v>75556407.050000012</v>
      </c>
      <c r="F46" s="36">
        <v>10092789.76</v>
      </c>
      <c r="G46" s="36">
        <v>4129795.41</v>
      </c>
      <c r="H46" s="36">
        <v>1119591</v>
      </c>
      <c r="I46" s="36">
        <f t="shared" si="8"/>
        <v>4843403.3499999996</v>
      </c>
      <c r="J46" s="36">
        <v>41676330.649999999</v>
      </c>
      <c r="K46" s="49">
        <f t="shared" si="2"/>
        <v>468.27657737939234</v>
      </c>
      <c r="L46" s="37">
        <f t="shared" si="3"/>
        <v>242.7375061883711</v>
      </c>
      <c r="M46" s="38">
        <f t="shared" si="4"/>
        <v>711.01408356776346</v>
      </c>
    </row>
    <row r="47" spans="1:13" ht="16.8" customHeight="1">
      <c r="A47" s="24" t="s">
        <v>54</v>
      </c>
      <c r="B47" s="35">
        <v>50802</v>
      </c>
      <c r="C47" s="36">
        <v>24642689.390000001</v>
      </c>
      <c r="D47" s="36">
        <v>1324405.4099999999</v>
      </c>
      <c r="E47" s="36">
        <f t="shared" si="7"/>
        <v>23318283.98</v>
      </c>
      <c r="F47" s="36">
        <v>2233740.7799999998</v>
      </c>
      <c r="G47" s="36">
        <v>899393.03</v>
      </c>
      <c r="H47" s="36">
        <v>265076.28000000003</v>
      </c>
      <c r="I47" s="36">
        <f t="shared" si="8"/>
        <v>1069271.4699999997</v>
      </c>
      <c r="J47" s="36">
        <v>16024022.380000001</v>
      </c>
      <c r="K47" s="49">
        <f t="shared" si="2"/>
        <v>480.05108952403447</v>
      </c>
      <c r="L47" s="37">
        <f t="shared" si="3"/>
        <v>315.42109326404471</v>
      </c>
      <c r="M47" s="38">
        <f t="shared" si="4"/>
        <v>795.47218278807918</v>
      </c>
    </row>
    <row r="48" spans="1:13" ht="16.8" customHeight="1">
      <c r="A48" s="24" t="s">
        <v>6</v>
      </c>
      <c r="B48" s="35">
        <v>681998</v>
      </c>
      <c r="C48" s="36">
        <v>285210171.93000001</v>
      </c>
      <c r="D48" s="36">
        <v>19331705.34</v>
      </c>
      <c r="E48" s="36">
        <f t="shared" si="7"/>
        <v>265878466.59</v>
      </c>
      <c r="F48" s="36">
        <v>29564832.670000002</v>
      </c>
      <c r="G48" s="36">
        <v>13083425.16</v>
      </c>
      <c r="H48" s="36">
        <v>3616730.76</v>
      </c>
      <c r="I48" s="36">
        <f t="shared" si="8"/>
        <v>12864676.750000002</v>
      </c>
      <c r="J48" s="36">
        <v>141702588.28999999</v>
      </c>
      <c r="K48" s="49">
        <f t="shared" si="2"/>
        <v>408.71548500142234</v>
      </c>
      <c r="L48" s="37">
        <f t="shared" si="3"/>
        <v>207.77566545649694</v>
      </c>
      <c r="M48" s="38">
        <f t="shared" si="4"/>
        <v>616.49115045791928</v>
      </c>
    </row>
    <row r="49" spans="1:13" ht="16.8" customHeight="1">
      <c r="A49" s="24" t="s">
        <v>17</v>
      </c>
      <c r="B49" s="35">
        <v>39450</v>
      </c>
      <c r="C49" s="36">
        <v>19285662.43</v>
      </c>
      <c r="D49" s="36">
        <v>1107253.56</v>
      </c>
      <c r="E49" s="36">
        <f t="shared" si="7"/>
        <v>18178408.870000001</v>
      </c>
      <c r="F49" s="36">
        <v>3676528.59</v>
      </c>
      <c r="G49" s="36">
        <v>644717.69999999995</v>
      </c>
      <c r="H49" s="36">
        <v>235122.02</v>
      </c>
      <c r="I49" s="36">
        <f t="shared" si="8"/>
        <v>2796688.8699999996</v>
      </c>
      <c r="J49" s="36">
        <v>6858449.3200000003</v>
      </c>
      <c r="K49" s="49">
        <f t="shared" si="2"/>
        <v>531.6881556400507</v>
      </c>
      <c r="L49" s="37">
        <f t="shared" si="3"/>
        <v>173.85169378960711</v>
      </c>
      <c r="M49" s="38">
        <f t="shared" si="4"/>
        <v>705.53984942965781</v>
      </c>
    </row>
    <row r="50" spans="1:13" ht="16.8" customHeight="1">
      <c r="A50" s="24" t="s">
        <v>24</v>
      </c>
      <c r="B50" s="35">
        <v>134883</v>
      </c>
      <c r="C50" s="36">
        <v>75002590.430000007</v>
      </c>
      <c r="D50" s="36">
        <v>4070681.68</v>
      </c>
      <c r="E50" s="36">
        <f t="shared" si="7"/>
        <v>70931908.75</v>
      </c>
      <c r="F50" s="36">
        <v>5302429.72</v>
      </c>
      <c r="G50" s="36">
        <v>3420097.28</v>
      </c>
      <c r="H50" s="36">
        <v>599227.22</v>
      </c>
      <c r="I50" s="36">
        <f t="shared" si="8"/>
        <v>1283105.22</v>
      </c>
      <c r="J50" s="36">
        <v>47133521.890000001</v>
      </c>
      <c r="K50" s="49">
        <f t="shared" si="2"/>
        <v>535.39003410363057</v>
      </c>
      <c r="L50" s="37">
        <f t="shared" si="3"/>
        <v>349.44004722611447</v>
      </c>
      <c r="M50" s="38">
        <f t="shared" si="4"/>
        <v>884.8300813297451</v>
      </c>
    </row>
    <row r="51" spans="1:13" ht="16.8" customHeight="1">
      <c r="A51" s="24" t="s">
        <v>9</v>
      </c>
      <c r="B51" s="35">
        <v>35900</v>
      </c>
      <c r="C51" s="36">
        <v>13590253.18</v>
      </c>
      <c r="D51" s="36">
        <v>1054301.3600000001</v>
      </c>
      <c r="E51" s="36">
        <f t="shared" si="7"/>
        <v>12535951.82</v>
      </c>
      <c r="F51" s="36">
        <v>1887174.1</v>
      </c>
      <c r="G51" s="36">
        <v>865645.53</v>
      </c>
      <c r="H51" s="36">
        <v>291004.56</v>
      </c>
      <c r="I51" s="36">
        <f t="shared" si="8"/>
        <v>730524.01</v>
      </c>
      <c r="J51" s="36">
        <v>5741831.6100000003</v>
      </c>
      <c r="K51" s="49">
        <f t="shared" si="2"/>
        <v>369.53971671309193</v>
      </c>
      <c r="L51" s="37">
        <f t="shared" si="3"/>
        <v>159.93959916434542</v>
      </c>
      <c r="M51" s="38">
        <f t="shared" si="4"/>
        <v>529.47931587743733</v>
      </c>
    </row>
    <row r="52" spans="1:13" ht="16.8" customHeight="1">
      <c r="A52" s="24" t="s">
        <v>22</v>
      </c>
      <c r="B52" s="35">
        <v>85085</v>
      </c>
      <c r="C52" s="36">
        <v>44242667.82</v>
      </c>
      <c r="D52" s="36">
        <v>3217096.78</v>
      </c>
      <c r="E52" s="36">
        <f t="shared" si="7"/>
        <v>41025571.039999999</v>
      </c>
      <c r="F52" s="36">
        <v>5587488.04</v>
      </c>
      <c r="G52" s="36">
        <v>1252210.05</v>
      </c>
      <c r="H52" s="36">
        <v>444280.15</v>
      </c>
      <c r="I52" s="36">
        <f t="shared" si="8"/>
        <v>3890997.8400000003</v>
      </c>
      <c r="J52" s="36">
        <v>24743575.640000001</v>
      </c>
      <c r="K52" s="49">
        <f t="shared" si="2"/>
        <v>527.90231979784926</v>
      </c>
      <c r="L52" s="37">
        <f t="shared" si="3"/>
        <v>290.81007980255038</v>
      </c>
      <c r="M52" s="38">
        <f t="shared" si="4"/>
        <v>818.71239960039964</v>
      </c>
    </row>
    <row r="53" spans="1:13" ht="16.8" customHeight="1">
      <c r="A53" s="24" t="s">
        <v>64</v>
      </c>
      <c r="B53" s="35">
        <v>792492</v>
      </c>
      <c r="C53" s="36">
        <v>343029222.69</v>
      </c>
      <c r="D53" s="36">
        <v>26009002.789999999</v>
      </c>
      <c r="E53" s="36">
        <f t="shared" si="7"/>
        <v>317020219.89999998</v>
      </c>
      <c r="F53" s="36">
        <v>32823919.510000002</v>
      </c>
      <c r="G53" s="36">
        <v>12613119.689999999</v>
      </c>
      <c r="H53" s="36">
        <v>3177320.31</v>
      </c>
      <c r="I53" s="36">
        <f t="shared" si="8"/>
        <v>17033479.510000002</v>
      </c>
      <c r="J53" s="36">
        <v>130251745.33</v>
      </c>
      <c r="K53" s="49">
        <f t="shared" si="2"/>
        <v>421.52311873179787</v>
      </c>
      <c r="L53" s="37">
        <f t="shared" si="3"/>
        <v>164.35717373803143</v>
      </c>
      <c r="M53" s="38">
        <f t="shared" si="4"/>
        <v>585.88029246982933</v>
      </c>
    </row>
    <row r="54" spans="1:13" ht="16.8" customHeight="1">
      <c r="A54" s="24" t="s">
        <v>16</v>
      </c>
      <c r="B54" s="35">
        <v>295639</v>
      </c>
      <c r="C54" s="36">
        <v>111333332.72</v>
      </c>
      <c r="D54" s="36">
        <v>9831568.3300000001</v>
      </c>
      <c r="E54" s="36">
        <f t="shared" si="7"/>
        <v>101501764.39</v>
      </c>
      <c r="F54" s="36">
        <v>15214337.630000001</v>
      </c>
      <c r="G54" s="36">
        <v>4689620.99</v>
      </c>
      <c r="H54" s="36">
        <v>1613782.86</v>
      </c>
      <c r="I54" s="36">
        <f t="shared" si="8"/>
        <v>8910933.7800000012</v>
      </c>
      <c r="J54" s="36">
        <v>44958391.280000001</v>
      </c>
      <c r="K54" s="49">
        <f t="shared" si="2"/>
        <v>373.47135584276771</v>
      </c>
      <c r="L54" s="37">
        <f t="shared" si="3"/>
        <v>152.07192312245678</v>
      </c>
      <c r="M54" s="38">
        <f t="shared" si="4"/>
        <v>525.54327896522454</v>
      </c>
    </row>
    <row r="55" spans="1:13" ht="16.8" customHeight="1">
      <c r="A55" s="24" t="s">
        <v>15</v>
      </c>
      <c r="B55" s="35">
        <v>59475</v>
      </c>
      <c r="C55" s="36">
        <v>27356265.550000001</v>
      </c>
      <c r="D55" s="36">
        <v>1419752.76</v>
      </c>
      <c r="E55" s="36">
        <f t="shared" si="7"/>
        <v>25936512.789999999</v>
      </c>
      <c r="F55" s="36">
        <v>2114344.7200000002</v>
      </c>
      <c r="G55" s="36">
        <v>1030285.14</v>
      </c>
      <c r="H55" s="36">
        <v>353264.18</v>
      </c>
      <c r="I55" s="36">
        <f t="shared" si="8"/>
        <v>730795.40000000014</v>
      </c>
      <c r="J55" s="36">
        <v>24322715.129999999</v>
      </c>
      <c r="K55" s="49">
        <f t="shared" si="2"/>
        <v>448.37844791929376</v>
      </c>
      <c r="L55" s="37">
        <f t="shared" si="3"/>
        <v>408.95695889029003</v>
      </c>
      <c r="M55" s="38">
        <f t="shared" si="4"/>
        <v>857.33540680958379</v>
      </c>
    </row>
    <row r="56" spans="1:13">
      <c r="A56" s="24" t="s">
        <v>7</v>
      </c>
      <c r="B56" s="35">
        <v>673010</v>
      </c>
      <c r="C56" s="36">
        <v>254996279.96000001</v>
      </c>
      <c r="D56" s="36">
        <v>20707236.359999999</v>
      </c>
      <c r="E56" s="36">
        <f t="shared" si="7"/>
        <v>234289043.60000002</v>
      </c>
      <c r="F56" s="36">
        <v>30745856.57</v>
      </c>
      <c r="G56" s="36">
        <v>10993982.779999999</v>
      </c>
      <c r="H56" s="36">
        <v>3349674.03</v>
      </c>
      <c r="I56" s="36">
        <f t="shared" si="8"/>
        <v>16402199.76</v>
      </c>
      <c r="J56" s="36">
        <v>138579409.83000001</v>
      </c>
      <c r="K56" s="49">
        <f t="shared" si="2"/>
        <v>372.49259797031249</v>
      </c>
      <c r="L56" s="37">
        <f t="shared" si="3"/>
        <v>205.90988221571746</v>
      </c>
      <c r="M56" s="38">
        <f t="shared" si="4"/>
        <v>578.40248018602995</v>
      </c>
    </row>
    <row r="57" spans="1:13">
      <c r="A57" s="51" t="s">
        <v>68</v>
      </c>
      <c r="M57" s="52">
        <f>AVERAGE(M10:M56)</f>
        <v>650.1237187714903</v>
      </c>
    </row>
    <row r="59" spans="1:13">
      <c r="A59" s="50" t="s">
        <v>67</v>
      </c>
    </row>
  </sheetData>
  <sortState ref="A10:M51">
    <sortCondition ref="A10:A51"/>
  </sortState>
  <mergeCells count="4">
    <mergeCell ref="A3:M3"/>
    <mergeCell ref="A4:M4"/>
    <mergeCell ref="C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opLeftCell="A40" workbookViewId="0">
      <selection activeCell="P53" sqref="P53"/>
    </sheetView>
  </sheetViews>
  <sheetFormatPr baseColWidth="10" defaultRowHeight="18"/>
  <cols>
    <col min="1" max="1" width="44.44140625" style="16" customWidth="1"/>
    <col min="2" max="2" width="11.6640625" style="17" bestFit="1" customWidth="1"/>
    <col min="3" max="3" width="15.33203125" style="16" hidden="1" customWidth="1"/>
    <col min="4" max="4" width="13.6640625" style="16" hidden="1" customWidth="1"/>
    <col min="5" max="5" width="15.33203125" style="16" hidden="1" customWidth="1"/>
    <col min="6" max="7" width="13.6640625" style="16" hidden="1" customWidth="1"/>
    <col min="8" max="8" width="15.33203125" style="16" hidden="1" customWidth="1"/>
    <col min="9" max="9" width="16.109375" style="16" hidden="1" customWidth="1"/>
    <col min="10" max="10" width="13.6640625" style="16" hidden="1" customWidth="1"/>
    <col min="11" max="12" width="13.6640625" style="16" bestFit="1" customWidth="1"/>
    <col min="13" max="13" width="18.21875" style="16" customWidth="1"/>
    <col min="14" max="16384" width="11.5546875" style="16"/>
  </cols>
  <sheetData>
    <row r="1" spans="1:13" s="1" customFormat="1" ht="16.8"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4"/>
    </row>
    <row r="2" spans="1:13" s="1" customFormat="1" ht="27.75" customHeight="1">
      <c r="A2" s="5"/>
      <c r="B2" s="6"/>
      <c r="C2" s="7"/>
      <c r="D2" s="7"/>
      <c r="E2" s="7"/>
      <c r="F2" s="5"/>
      <c r="G2" s="5"/>
      <c r="H2" s="5"/>
      <c r="I2" s="5"/>
      <c r="J2" s="5"/>
      <c r="K2" s="5"/>
      <c r="L2" s="5"/>
      <c r="M2" s="8"/>
    </row>
    <row r="3" spans="1:13" s="1" customFormat="1" ht="21.6">
      <c r="A3" s="41" t="s">
        <v>65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1" customFormat="1" ht="21.6">
      <c r="A4" s="42" t="s">
        <v>36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1" customFormat="1" ht="16.8">
      <c r="A5" s="39" t="s">
        <v>66</v>
      </c>
      <c r="B5" s="9"/>
      <c r="C5" s="10"/>
      <c r="D5" s="10"/>
      <c r="E5" s="10"/>
      <c r="F5" s="11"/>
      <c r="G5" s="11"/>
      <c r="H5" s="11"/>
      <c r="I5" s="11"/>
      <c r="J5" s="11"/>
      <c r="K5" s="11"/>
      <c r="L5" s="11"/>
      <c r="M5" s="12"/>
    </row>
    <row r="6" spans="1:13" s="1" customFormat="1" ht="16.8">
      <c r="A6" s="40" t="s">
        <v>37</v>
      </c>
      <c r="B6" s="14"/>
      <c r="C6" s="15"/>
      <c r="D6" s="15"/>
      <c r="E6" s="15"/>
      <c r="F6" s="14"/>
      <c r="G6" s="14"/>
      <c r="H6" s="14"/>
      <c r="I6" s="14"/>
      <c r="J6" s="14"/>
      <c r="K6" s="14"/>
      <c r="L6" s="14"/>
      <c r="M6" s="12"/>
    </row>
    <row r="7" spans="1:13" s="1" customFormat="1" ht="16.8">
      <c r="A7" s="13"/>
      <c r="B7" s="14"/>
      <c r="C7" s="15"/>
      <c r="D7" s="15"/>
      <c r="E7" s="15"/>
      <c r="F7" s="14"/>
      <c r="G7" s="14"/>
      <c r="H7" s="14"/>
      <c r="I7" s="14"/>
      <c r="J7" s="14"/>
      <c r="K7" s="14"/>
      <c r="L7" s="14"/>
      <c r="M7" s="12"/>
    </row>
    <row r="8" spans="1:13">
      <c r="C8" s="43" t="s">
        <v>32</v>
      </c>
      <c r="D8" s="44"/>
      <c r="E8" s="44"/>
      <c r="F8" s="44"/>
      <c r="G8" s="44"/>
      <c r="H8" s="44"/>
      <c r="I8" s="44"/>
      <c r="J8" s="45"/>
      <c r="K8" s="46" t="s">
        <v>33</v>
      </c>
      <c r="L8" s="47"/>
      <c r="M8" s="48"/>
    </row>
    <row r="9" spans="1:13" ht="50.4">
      <c r="A9" s="18" t="s">
        <v>34</v>
      </c>
      <c r="B9" s="19" t="s">
        <v>35</v>
      </c>
      <c r="C9" s="20" t="s">
        <v>50</v>
      </c>
      <c r="D9" s="20" t="s">
        <v>38</v>
      </c>
      <c r="E9" s="21" t="s">
        <v>45</v>
      </c>
      <c r="F9" s="20" t="s">
        <v>51</v>
      </c>
      <c r="G9" s="20" t="s">
        <v>47</v>
      </c>
      <c r="H9" s="20" t="s">
        <v>48</v>
      </c>
      <c r="I9" s="21" t="s">
        <v>46</v>
      </c>
      <c r="J9" s="21" t="s">
        <v>55</v>
      </c>
      <c r="K9" s="22" t="s">
        <v>40</v>
      </c>
      <c r="L9" s="22" t="s">
        <v>39</v>
      </c>
      <c r="M9" s="23" t="s">
        <v>41</v>
      </c>
    </row>
    <row r="10" spans="1:13" ht="16.8" customHeight="1">
      <c r="A10" s="24" t="s">
        <v>25</v>
      </c>
      <c r="B10" s="35">
        <v>1636193</v>
      </c>
      <c r="C10" s="36">
        <v>1078752143.3399999</v>
      </c>
      <c r="D10" s="36">
        <v>78025150.780000001</v>
      </c>
      <c r="E10" s="36">
        <f>C10-D10</f>
        <v>1000726992.5599999</v>
      </c>
      <c r="F10" s="36">
        <v>106526956.76000001</v>
      </c>
      <c r="G10" s="36">
        <v>28812142.420000002</v>
      </c>
      <c r="H10" s="36">
        <v>7210653.8099999996</v>
      </c>
      <c r="I10" s="36">
        <f>F10-G10-H10</f>
        <v>70504160.530000001</v>
      </c>
      <c r="J10" s="36">
        <v>415998937.19999999</v>
      </c>
      <c r="K10" s="49">
        <f>(E10+I10)/B10</f>
        <v>654.7095318767407</v>
      </c>
      <c r="L10" s="37">
        <f>J10/B10</f>
        <v>254.24808515865791</v>
      </c>
      <c r="M10" s="38">
        <f>K10+L10</f>
        <v>908.95761703539858</v>
      </c>
    </row>
    <row r="11" spans="1:13" ht="16.8" customHeight="1">
      <c r="A11" s="24" t="s">
        <v>24</v>
      </c>
      <c r="B11" s="35">
        <v>134883</v>
      </c>
      <c r="C11" s="36">
        <v>75002590.430000007</v>
      </c>
      <c r="D11" s="36">
        <v>4070681.68</v>
      </c>
      <c r="E11" s="36">
        <f>C11-D11</f>
        <v>70931908.75</v>
      </c>
      <c r="F11" s="36">
        <v>5302429.72</v>
      </c>
      <c r="G11" s="36">
        <v>3420097.28</v>
      </c>
      <c r="H11" s="36">
        <v>599227.22</v>
      </c>
      <c r="I11" s="36">
        <f>F11-G11-H11</f>
        <v>1283105.22</v>
      </c>
      <c r="J11" s="36">
        <v>47133521.890000001</v>
      </c>
      <c r="K11" s="49">
        <f>(E11+I11)/B11</f>
        <v>535.39003410363057</v>
      </c>
      <c r="L11" s="37">
        <f>J11/B11</f>
        <v>349.44004722611447</v>
      </c>
      <c r="M11" s="38">
        <f>K11+L11</f>
        <v>884.8300813297451</v>
      </c>
    </row>
    <row r="12" spans="1:13" ht="16.8" customHeight="1">
      <c r="A12" s="24" t="s">
        <v>15</v>
      </c>
      <c r="B12" s="35">
        <v>59475</v>
      </c>
      <c r="C12" s="36">
        <v>27356265.550000001</v>
      </c>
      <c r="D12" s="36">
        <v>1419752.76</v>
      </c>
      <c r="E12" s="36">
        <f>C12-D12</f>
        <v>25936512.789999999</v>
      </c>
      <c r="F12" s="36">
        <v>2114344.7200000002</v>
      </c>
      <c r="G12" s="36">
        <v>1030285.14</v>
      </c>
      <c r="H12" s="36">
        <v>353264.18</v>
      </c>
      <c r="I12" s="36">
        <f>F12-G12-H12</f>
        <v>730795.40000000014</v>
      </c>
      <c r="J12" s="36">
        <v>24322715.129999999</v>
      </c>
      <c r="K12" s="49">
        <f>(E12+I12)/B12</f>
        <v>448.37844791929376</v>
      </c>
      <c r="L12" s="37">
        <f>J12/B12</f>
        <v>408.95695889029003</v>
      </c>
      <c r="M12" s="38">
        <f>K12+L12</f>
        <v>857.33540680958379</v>
      </c>
    </row>
    <row r="13" spans="1:13" ht="16.8" customHeight="1">
      <c r="A13" s="24" t="s">
        <v>57</v>
      </c>
      <c r="B13" s="35">
        <v>102666</v>
      </c>
      <c r="C13" s="36">
        <v>57110680.799999997</v>
      </c>
      <c r="D13" s="36">
        <v>3866910.36</v>
      </c>
      <c r="E13" s="36">
        <f>C13-D13</f>
        <v>53243770.439999998</v>
      </c>
      <c r="F13" s="36">
        <v>5555859.3700000001</v>
      </c>
      <c r="G13" s="36">
        <v>2754200.8</v>
      </c>
      <c r="H13" s="36">
        <v>381445.46</v>
      </c>
      <c r="I13" s="36">
        <f>F13-G13-H13</f>
        <v>2420213.1100000003</v>
      </c>
      <c r="J13" s="36">
        <v>32197256.530000001</v>
      </c>
      <c r="K13" s="49">
        <f>(E13+I13)/B13</f>
        <v>542.18517863752356</v>
      </c>
      <c r="L13" s="37">
        <f>J13/B13</f>
        <v>313.61167796544134</v>
      </c>
      <c r="M13" s="38">
        <f>K13+L13</f>
        <v>855.79685660296491</v>
      </c>
    </row>
    <row r="14" spans="1:13" ht="16.8" customHeight="1">
      <c r="A14" s="24" t="s">
        <v>30</v>
      </c>
      <c r="B14" s="35">
        <v>3280782</v>
      </c>
      <c r="C14" s="36">
        <v>2169036120.71</v>
      </c>
      <c r="D14" s="36">
        <v>174348289.97999999</v>
      </c>
      <c r="E14" s="36">
        <f>C14-D14</f>
        <v>1994687830.73</v>
      </c>
      <c r="F14" s="36">
        <v>188118049.21000001</v>
      </c>
      <c r="G14" s="36">
        <v>70711653.900000006</v>
      </c>
      <c r="H14" s="36">
        <v>11242534.619999999</v>
      </c>
      <c r="I14" s="36">
        <f>F14-G14-H14</f>
        <v>106163860.69</v>
      </c>
      <c r="J14" s="36">
        <v>679814215.53999996</v>
      </c>
      <c r="K14" s="49">
        <f>(E14+I14)/B14</f>
        <v>640.35089543285721</v>
      </c>
      <c r="L14" s="37">
        <f>J14/B14</f>
        <v>207.21102942530163</v>
      </c>
      <c r="M14" s="38">
        <f>K14+L14</f>
        <v>847.56192485815882</v>
      </c>
    </row>
    <row r="15" spans="1:13" ht="16.8" customHeight="1">
      <c r="A15" s="24" t="s">
        <v>63</v>
      </c>
      <c r="B15" s="35">
        <v>187849</v>
      </c>
      <c r="C15" s="36">
        <v>75647538.040000007</v>
      </c>
      <c r="D15" s="36">
        <v>0</v>
      </c>
      <c r="E15" s="36">
        <f>C15-D15</f>
        <v>75647538.040000007</v>
      </c>
      <c r="F15" s="36">
        <v>5687542.96</v>
      </c>
      <c r="G15" s="36">
        <v>0</v>
      </c>
      <c r="H15" s="36">
        <v>0</v>
      </c>
      <c r="I15" s="36">
        <f>F15-G15-H15</f>
        <v>5687542.96</v>
      </c>
      <c r="J15" s="36">
        <v>72501913.859999999</v>
      </c>
      <c r="K15" s="49">
        <f>(E15+I15)/B15</f>
        <v>432.98117637038257</v>
      </c>
      <c r="L15" s="37">
        <f>J15/B15</f>
        <v>385.95847654232921</v>
      </c>
      <c r="M15" s="38">
        <f>K15+L15</f>
        <v>818.93965291271184</v>
      </c>
    </row>
    <row r="16" spans="1:13" ht="16.8" customHeight="1">
      <c r="A16" s="24" t="s">
        <v>22</v>
      </c>
      <c r="B16" s="35">
        <v>85085</v>
      </c>
      <c r="C16" s="36">
        <v>44242667.82</v>
      </c>
      <c r="D16" s="36">
        <v>3217096.78</v>
      </c>
      <c r="E16" s="36">
        <f>C16-D16</f>
        <v>41025571.039999999</v>
      </c>
      <c r="F16" s="36">
        <v>5587488.04</v>
      </c>
      <c r="G16" s="36">
        <v>1252210.05</v>
      </c>
      <c r="H16" s="36">
        <v>444280.15</v>
      </c>
      <c r="I16" s="36">
        <f>F16-G16-H16</f>
        <v>3890997.8400000003</v>
      </c>
      <c r="J16" s="36">
        <v>24743575.640000001</v>
      </c>
      <c r="K16" s="49">
        <f>(E16+I16)/B16</f>
        <v>527.90231979784926</v>
      </c>
      <c r="L16" s="37">
        <f>J16/B16</f>
        <v>290.81007980255038</v>
      </c>
      <c r="M16" s="38">
        <f>K16+L16</f>
        <v>818.71239960039964</v>
      </c>
    </row>
    <row r="17" spans="1:13" ht="16.8" customHeight="1">
      <c r="A17" s="24" t="s">
        <v>54</v>
      </c>
      <c r="B17" s="35">
        <v>50802</v>
      </c>
      <c r="C17" s="36">
        <v>24642689.390000001</v>
      </c>
      <c r="D17" s="36">
        <v>1324405.4099999999</v>
      </c>
      <c r="E17" s="36">
        <f>C17-D17</f>
        <v>23318283.98</v>
      </c>
      <c r="F17" s="36">
        <v>2233740.7799999998</v>
      </c>
      <c r="G17" s="36">
        <v>899393.03</v>
      </c>
      <c r="H17" s="36">
        <v>265076.28000000003</v>
      </c>
      <c r="I17" s="36">
        <f>F17-G17-H17</f>
        <v>1069271.4699999997</v>
      </c>
      <c r="J17" s="36">
        <v>16024022.380000001</v>
      </c>
      <c r="K17" s="49">
        <f>(E17+I17)/B17</f>
        <v>480.05108952403447</v>
      </c>
      <c r="L17" s="37">
        <f>J17/B17</f>
        <v>315.42109326404471</v>
      </c>
      <c r="M17" s="38">
        <f>K17+L17</f>
        <v>795.47218278807918</v>
      </c>
    </row>
    <row r="18" spans="1:13" ht="16.8" customHeight="1">
      <c r="A18" s="24" t="s">
        <v>26</v>
      </c>
      <c r="B18" s="35">
        <v>140797</v>
      </c>
      <c r="C18" s="36">
        <v>75621512.189999998</v>
      </c>
      <c r="D18" s="36">
        <v>3862206.62</v>
      </c>
      <c r="E18" s="36">
        <f>C18-D18</f>
        <v>71759305.569999993</v>
      </c>
      <c r="F18" s="36">
        <v>7830919.9699999997</v>
      </c>
      <c r="G18" s="36">
        <v>3575367.22</v>
      </c>
      <c r="H18" s="36">
        <v>898871.37</v>
      </c>
      <c r="I18" s="36">
        <f>F18-G18-H18</f>
        <v>3356681.38</v>
      </c>
      <c r="J18" s="36">
        <v>35442219.490000002</v>
      </c>
      <c r="K18" s="49">
        <f>(E18+I18)/B18</f>
        <v>533.5055928038239</v>
      </c>
      <c r="L18" s="37">
        <f>J18/B18</f>
        <v>251.72567235097341</v>
      </c>
      <c r="M18" s="38">
        <f>K18+L18</f>
        <v>785.23126515479726</v>
      </c>
    </row>
    <row r="19" spans="1:13" ht="16.8" customHeight="1">
      <c r="A19" s="24" t="s">
        <v>10</v>
      </c>
      <c r="B19" s="35">
        <v>415940</v>
      </c>
      <c r="C19" s="36">
        <v>187497066.22999999</v>
      </c>
      <c r="D19" s="36">
        <v>11514089.640000001</v>
      </c>
      <c r="E19" s="36">
        <f>C19-D19</f>
        <v>175982976.58999997</v>
      </c>
      <c r="F19" s="36">
        <v>34022774.329999998</v>
      </c>
      <c r="G19" s="36">
        <v>13368815.43</v>
      </c>
      <c r="H19" s="36">
        <v>1688004.85</v>
      </c>
      <c r="I19" s="36">
        <f>F19-G19-H19</f>
        <v>18965954.049999997</v>
      </c>
      <c r="J19" s="36">
        <v>131034338.12</v>
      </c>
      <c r="K19" s="49">
        <f>(E19+I19)/B19</f>
        <v>468.69483733230749</v>
      </c>
      <c r="L19" s="37">
        <f>J19/B19</f>
        <v>315.03182699427805</v>
      </c>
      <c r="M19" s="38">
        <f>K19+L19</f>
        <v>783.72666432658548</v>
      </c>
    </row>
    <row r="20" spans="1:13" ht="16.8" customHeight="1">
      <c r="A20" s="24" t="s">
        <v>19</v>
      </c>
      <c r="B20" s="35">
        <v>74850</v>
      </c>
      <c r="C20" s="36">
        <v>36404338.979999997</v>
      </c>
      <c r="D20" s="36">
        <v>2100630.86</v>
      </c>
      <c r="E20" s="36">
        <f>C20-D20</f>
        <v>34303708.119999997</v>
      </c>
      <c r="F20" s="36">
        <v>5920581.2199999997</v>
      </c>
      <c r="G20" s="36">
        <v>1900242.45</v>
      </c>
      <c r="H20" s="36">
        <v>550250.28</v>
      </c>
      <c r="I20" s="36">
        <f>F20-G20-H20</f>
        <v>3470088.4899999993</v>
      </c>
      <c r="J20" s="36">
        <v>18736584.100000001</v>
      </c>
      <c r="K20" s="49">
        <f>(E20+I20)/B20</f>
        <v>504.6599413493654</v>
      </c>
      <c r="L20" s="37">
        <f>J20/B20</f>
        <v>250.32176486305949</v>
      </c>
      <c r="M20" s="38">
        <f>K20+L20</f>
        <v>754.98170621242491</v>
      </c>
    </row>
    <row r="21" spans="1:13" ht="16.8" customHeight="1">
      <c r="A21" s="24" t="s">
        <v>20</v>
      </c>
      <c r="B21" s="35">
        <v>53389</v>
      </c>
      <c r="C21" s="36">
        <v>21775180.969999999</v>
      </c>
      <c r="D21" s="36">
        <v>0</v>
      </c>
      <c r="E21" s="36">
        <f>C21-D21</f>
        <v>21775180.969999999</v>
      </c>
      <c r="F21" s="36">
        <v>2971315.49</v>
      </c>
      <c r="G21" s="36">
        <v>0</v>
      </c>
      <c r="H21" s="36">
        <v>0</v>
      </c>
      <c r="I21" s="36">
        <f>F21-G21-H21</f>
        <v>2971315.49</v>
      </c>
      <c r="J21" s="36">
        <v>15256516.32</v>
      </c>
      <c r="K21" s="49">
        <f>(E21+I21)/B21</f>
        <v>463.51301691359646</v>
      </c>
      <c r="L21" s="37">
        <f>J21/B21</f>
        <v>285.761417520463</v>
      </c>
      <c r="M21" s="38">
        <f>K21+L21</f>
        <v>749.27443443405946</v>
      </c>
    </row>
    <row r="22" spans="1:13" ht="16.8" customHeight="1">
      <c r="A22" s="24" t="s">
        <v>0</v>
      </c>
      <c r="B22" s="35">
        <v>228682</v>
      </c>
      <c r="C22" s="36">
        <v>109642711.7</v>
      </c>
      <c r="D22" s="36">
        <v>6781649.9000000004</v>
      </c>
      <c r="E22" s="36">
        <f>C22-D22</f>
        <v>102861061.8</v>
      </c>
      <c r="F22" s="36">
        <v>14804107.029999999</v>
      </c>
      <c r="G22" s="36">
        <v>6390206.1299999999</v>
      </c>
      <c r="H22" s="36">
        <v>1412407.92</v>
      </c>
      <c r="I22" s="36">
        <f>F22-G22-H22</f>
        <v>7001492.9799999986</v>
      </c>
      <c r="J22" s="36">
        <v>58828349.950000003</v>
      </c>
      <c r="K22" s="49">
        <f>(E22+I22)/B22</f>
        <v>480.41627578908702</v>
      </c>
      <c r="L22" s="37">
        <f>J22/B22</f>
        <v>257.24958654375945</v>
      </c>
      <c r="M22" s="38">
        <f>K22+L22</f>
        <v>737.66586233284647</v>
      </c>
    </row>
    <row r="23" spans="1:13" ht="16.8" customHeight="1">
      <c r="A23" s="24" t="s">
        <v>11</v>
      </c>
      <c r="B23" s="35">
        <v>171693</v>
      </c>
      <c r="C23" s="36">
        <v>80630815.760000005</v>
      </c>
      <c r="D23" s="36">
        <v>5074408.71</v>
      </c>
      <c r="E23" s="36">
        <f>C23-D23</f>
        <v>75556407.050000012</v>
      </c>
      <c r="F23" s="36">
        <v>10092789.76</v>
      </c>
      <c r="G23" s="36">
        <v>4129795.41</v>
      </c>
      <c r="H23" s="36">
        <v>1119591</v>
      </c>
      <c r="I23" s="36">
        <f>F23-G23-H23</f>
        <v>4843403.3499999996</v>
      </c>
      <c r="J23" s="36">
        <v>41676330.649999999</v>
      </c>
      <c r="K23" s="49">
        <f>(E23+I23)/B23</f>
        <v>468.27657737939234</v>
      </c>
      <c r="L23" s="37">
        <f>J23/B23</f>
        <v>242.7375061883711</v>
      </c>
      <c r="M23" s="38">
        <f>K23+L23</f>
        <v>711.01408356776346</v>
      </c>
    </row>
    <row r="24" spans="1:13" ht="16.8" customHeight="1">
      <c r="A24" s="24" t="s">
        <v>17</v>
      </c>
      <c r="B24" s="35">
        <v>39450</v>
      </c>
      <c r="C24" s="36">
        <v>19285662.43</v>
      </c>
      <c r="D24" s="36">
        <v>1107253.56</v>
      </c>
      <c r="E24" s="36">
        <f>C24-D24</f>
        <v>18178408.870000001</v>
      </c>
      <c r="F24" s="36">
        <v>3676528.59</v>
      </c>
      <c r="G24" s="36">
        <v>644717.69999999995</v>
      </c>
      <c r="H24" s="36">
        <v>235122.02</v>
      </c>
      <c r="I24" s="36">
        <f>F24-G24-H24</f>
        <v>2796688.8699999996</v>
      </c>
      <c r="J24" s="36">
        <v>6858449.3200000003</v>
      </c>
      <c r="K24" s="49">
        <f>(E24+I24)/B24</f>
        <v>531.6881556400507</v>
      </c>
      <c r="L24" s="37">
        <f>J24/B24</f>
        <v>173.85169378960711</v>
      </c>
      <c r="M24" s="38">
        <f>K24+L24</f>
        <v>705.53984942965781</v>
      </c>
    </row>
    <row r="25" spans="1:13" ht="16.8" customHeight="1">
      <c r="A25" s="24" t="s">
        <v>12</v>
      </c>
      <c r="B25" s="35">
        <v>173483</v>
      </c>
      <c r="C25" s="36">
        <v>78355141.040000007</v>
      </c>
      <c r="D25" s="36">
        <v>5339161.88</v>
      </c>
      <c r="E25" s="36">
        <f>C25-D25</f>
        <v>73015979.160000011</v>
      </c>
      <c r="F25" s="36">
        <v>9580110.9299999997</v>
      </c>
      <c r="G25" s="36">
        <v>4102920</v>
      </c>
      <c r="H25" s="36">
        <v>1421267.4</v>
      </c>
      <c r="I25" s="36">
        <f>F25-G25-H25</f>
        <v>4055923.53</v>
      </c>
      <c r="J25" s="36">
        <v>44528188.560000002</v>
      </c>
      <c r="K25" s="49">
        <f>(E25+I25)/B25</f>
        <v>444.26198930154544</v>
      </c>
      <c r="L25" s="37">
        <f>J25/B25</f>
        <v>256.67176933762966</v>
      </c>
      <c r="M25" s="38">
        <f>K25+L25</f>
        <v>700.93375863917504</v>
      </c>
    </row>
    <row r="26" spans="1:13" ht="16.8" customHeight="1">
      <c r="A26" s="24" t="s">
        <v>62</v>
      </c>
      <c r="B26" s="35">
        <v>171857</v>
      </c>
      <c r="C26" s="36">
        <v>92150231.060000002</v>
      </c>
      <c r="D26" s="36">
        <v>4469596.96</v>
      </c>
      <c r="E26" s="36">
        <f>C26-D26</f>
        <v>87680634.100000009</v>
      </c>
      <c r="F26" s="36">
        <v>7703726.2400000002</v>
      </c>
      <c r="G26" s="36">
        <v>3886102.88</v>
      </c>
      <c r="H26" s="36">
        <v>999403.05</v>
      </c>
      <c r="I26" s="36">
        <f>F26-G26-H26</f>
        <v>2818220.3100000005</v>
      </c>
      <c r="J26" s="36">
        <v>27833177.600000001</v>
      </c>
      <c r="K26" s="49">
        <f>(E26+I26)/B26</f>
        <v>526.59393804151136</v>
      </c>
      <c r="L26" s="37">
        <f>J26/B26</f>
        <v>161.95544900702328</v>
      </c>
      <c r="M26" s="38">
        <f>K26+L26</f>
        <v>688.54938704853464</v>
      </c>
    </row>
    <row r="27" spans="1:13" ht="16.8" customHeight="1">
      <c r="A27" s="24" t="s">
        <v>13</v>
      </c>
      <c r="B27" s="35">
        <v>120951</v>
      </c>
      <c r="C27" s="36">
        <v>62666530.670000002</v>
      </c>
      <c r="D27" s="36">
        <v>3596857.24</v>
      </c>
      <c r="E27" s="36">
        <f>C27-D27</f>
        <v>59069673.43</v>
      </c>
      <c r="F27" s="36">
        <v>7117005.9900000002</v>
      </c>
      <c r="G27" s="36">
        <v>3146836.71</v>
      </c>
      <c r="H27" s="36">
        <v>1406774.57</v>
      </c>
      <c r="I27" s="36">
        <f>F27-G27-H27</f>
        <v>2563394.71</v>
      </c>
      <c r="J27" s="36">
        <v>21582652.059999999</v>
      </c>
      <c r="K27" s="49">
        <f>(E27+I27)/B27</f>
        <v>509.57055452207919</v>
      </c>
      <c r="L27" s="37">
        <f>J27/B27</f>
        <v>178.44128663673717</v>
      </c>
      <c r="M27" s="38">
        <f>K27+L27</f>
        <v>688.01184115881642</v>
      </c>
    </row>
    <row r="28" spans="1:13" ht="16.8" customHeight="1">
      <c r="A28" s="24" t="s">
        <v>43</v>
      </c>
      <c r="B28" s="35">
        <v>113066</v>
      </c>
      <c r="C28" s="36">
        <v>54523622.590000004</v>
      </c>
      <c r="D28" s="36">
        <v>2451091</v>
      </c>
      <c r="E28" s="36">
        <f>C28-D28</f>
        <v>52072531.590000004</v>
      </c>
      <c r="F28" s="36">
        <v>4717456.03</v>
      </c>
      <c r="G28" s="36">
        <v>2039082.06</v>
      </c>
      <c r="H28" s="36">
        <v>570291</v>
      </c>
      <c r="I28" s="36">
        <f>F28-G28-H28</f>
        <v>2108082.9700000002</v>
      </c>
      <c r="J28" s="36">
        <v>20391936.27</v>
      </c>
      <c r="K28" s="49">
        <f>(E28+I28)/B28</f>
        <v>479.19458157182532</v>
      </c>
      <c r="L28" s="37">
        <f>J28/B28</f>
        <v>180.35427334477208</v>
      </c>
      <c r="M28" s="38">
        <f>K28+L28</f>
        <v>659.54885491659741</v>
      </c>
    </row>
    <row r="29" spans="1:13" ht="16.8" customHeight="1">
      <c r="A29" s="24" t="s">
        <v>18</v>
      </c>
      <c r="B29" s="35">
        <v>142412</v>
      </c>
      <c r="C29" s="36">
        <v>62347718.210000001</v>
      </c>
      <c r="D29" s="36">
        <v>3739028.62</v>
      </c>
      <c r="E29" s="36">
        <f>C29-D29</f>
        <v>58608689.590000004</v>
      </c>
      <c r="F29" s="36">
        <v>8863081.9900000002</v>
      </c>
      <c r="G29" s="36">
        <v>3366769.23</v>
      </c>
      <c r="H29" s="36">
        <v>1185049.8</v>
      </c>
      <c r="I29" s="36">
        <f>F29-G29-H29</f>
        <v>4311262.96</v>
      </c>
      <c r="J29" s="36">
        <v>28879733.079999998</v>
      </c>
      <c r="K29" s="49">
        <f>(E29+I29)/B29</f>
        <v>441.81636765160243</v>
      </c>
      <c r="L29" s="37">
        <f>J29/B29</f>
        <v>202.79002527876864</v>
      </c>
      <c r="M29" s="38">
        <f>K29+L29</f>
        <v>644.60639293037104</v>
      </c>
    </row>
    <row r="30" spans="1:13" ht="16.8" customHeight="1">
      <c r="A30" s="24" t="s">
        <v>8</v>
      </c>
      <c r="B30" s="35">
        <v>53305</v>
      </c>
      <c r="C30" s="36">
        <v>22518333.300000001</v>
      </c>
      <c r="D30" s="36">
        <v>1603701.95</v>
      </c>
      <c r="E30" s="36">
        <f>C30-D30</f>
        <v>20914631.350000001</v>
      </c>
      <c r="F30" s="36">
        <v>2734914.46</v>
      </c>
      <c r="G30" s="36">
        <v>1290742.8700000001</v>
      </c>
      <c r="H30" s="36">
        <v>425737.1</v>
      </c>
      <c r="I30" s="36">
        <f>F30-G30-H30</f>
        <v>1018434.4899999999</v>
      </c>
      <c r="J30" s="36">
        <v>11086135.73</v>
      </c>
      <c r="K30" s="49">
        <f>(E30+I30)/B30</f>
        <v>411.46357452396586</v>
      </c>
      <c r="L30" s="37">
        <f>J30/B30</f>
        <v>207.97553193884252</v>
      </c>
      <c r="M30" s="38">
        <f>K30+L30</f>
        <v>619.43910646280835</v>
      </c>
    </row>
    <row r="31" spans="1:13" ht="16.8" customHeight="1">
      <c r="A31" s="24" t="s">
        <v>6</v>
      </c>
      <c r="B31" s="35">
        <v>681998</v>
      </c>
      <c r="C31" s="36">
        <v>285210171.93000001</v>
      </c>
      <c r="D31" s="36">
        <v>19331705.34</v>
      </c>
      <c r="E31" s="36">
        <f>C31-D31</f>
        <v>265878466.59</v>
      </c>
      <c r="F31" s="36">
        <v>29564832.670000002</v>
      </c>
      <c r="G31" s="36">
        <v>13083425.16</v>
      </c>
      <c r="H31" s="36">
        <v>3616730.76</v>
      </c>
      <c r="I31" s="36">
        <f>F31-G31-H31</f>
        <v>12864676.750000002</v>
      </c>
      <c r="J31" s="36">
        <v>141702588.28999999</v>
      </c>
      <c r="K31" s="49">
        <f>(E31+I31)/B31</f>
        <v>408.71548500142234</v>
      </c>
      <c r="L31" s="37">
        <f>J31/B31</f>
        <v>207.77566545649694</v>
      </c>
      <c r="M31" s="38">
        <f>K31+L31</f>
        <v>616.49115045791928</v>
      </c>
    </row>
    <row r="32" spans="1:13" ht="16.8" customHeight="1">
      <c r="A32" s="24" t="s">
        <v>42</v>
      </c>
      <c r="B32" s="35">
        <v>215167</v>
      </c>
      <c r="C32" s="36">
        <v>99734065.170000002</v>
      </c>
      <c r="D32" s="36">
        <v>6811508.6200000001</v>
      </c>
      <c r="E32" s="36">
        <f>C32-D32</f>
        <v>92922556.549999997</v>
      </c>
      <c r="F32" s="36">
        <v>10480519.119999999</v>
      </c>
      <c r="G32" s="36">
        <v>5144530.17</v>
      </c>
      <c r="H32" s="36">
        <v>1194031.68</v>
      </c>
      <c r="I32" s="36">
        <f>F32-G32-H32</f>
        <v>4141957.2699999996</v>
      </c>
      <c r="J32" s="36">
        <v>34221127.189999998</v>
      </c>
      <c r="K32" s="49">
        <f>(E32+I32)/B32</f>
        <v>451.11245599929356</v>
      </c>
      <c r="L32" s="37">
        <f>J32/B32</f>
        <v>159.04449655383956</v>
      </c>
      <c r="M32" s="38">
        <f>K32+L32</f>
        <v>610.15695255313312</v>
      </c>
    </row>
    <row r="33" spans="1:13" ht="16.8" customHeight="1">
      <c r="A33" s="24" t="s">
        <v>28</v>
      </c>
      <c r="B33" s="35">
        <v>244700</v>
      </c>
      <c r="C33" s="36">
        <v>98541720.439999998</v>
      </c>
      <c r="D33" s="36">
        <v>10320767.890000001</v>
      </c>
      <c r="E33" s="36">
        <f>C33-D33</f>
        <v>88220952.549999997</v>
      </c>
      <c r="F33" s="36">
        <v>11137803.279999999</v>
      </c>
      <c r="G33" s="36">
        <v>3641055.87</v>
      </c>
      <c r="H33" s="36">
        <v>1150364.2</v>
      </c>
      <c r="I33" s="36">
        <f>F33-G33-H33</f>
        <v>6346383.209999999</v>
      </c>
      <c r="J33" s="36">
        <v>50807533.82</v>
      </c>
      <c r="K33" s="49">
        <f>(E33+I33)/B33</f>
        <v>386.4623447486718</v>
      </c>
      <c r="L33" s="37">
        <f>J33/B33</f>
        <v>207.63193224356354</v>
      </c>
      <c r="M33" s="38">
        <f>K33+L33</f>
        <v>594.09427699223534</v>
      </c>
    </row>
    <row r="34" spans="1:13" ht="16.8" customHeight="1">
      <c r="A34" s="24" t="s">
        <v>44</v>
      </c>
      <c r="B34" s="35">
        <v>82828</v>
      </c>
      <c r="C34" s="36">
        <v>27836728.969999999</v>
      </c>
      <c r="D34" s="36">
        <v>2207503.64</v>
      </c>
      <c r="E34" s="36">
        <f>C34-D34</f>
        <v>25629225.329999998</v>
      </c>
      <c r="F34" s="36">
        <v>3724441.4</v>
      </c>
      <c r="G34" s="36">
        <v>1337673.01</v>
      </c>
      <c r="H34" s="36">
        <v>307872.76</v>
      </c>
      <c r="I34" s="36">
        <f>F34-G34-H34</f>
        <v>2078895.6299999997</v>
      </c>
      <c r="J34" s="36">
        <v>21433970.879999999</v>
      </c>
      <c r="K34" s="49">
        <f>(E34+I34)/B34</f>
        <v>334.52601728883951</v>
      </c>
      <c r="L34" s="37">
        <f>J34/B34</f>
        <v>258.77687352103152</v>
      </c>
      <c r="M34" s="38">
        <f>K34+L34</f>
        <v>593.30289080987109</v>
      </c>
    </row>
    <row r="35" spans="1:13" ht="16.8" customHeight="1">
      <c r="A35" s="24" t="s">
        <v>29</v>
      </c>
      <c r="B35" s="35">
        <v>97211</v>
      </c>
      <c r="C35" s="36">
        <v>35654500.509999998</v>
      </c>
      <c r="D35" s="36">
        <v>2137788.4700000002</v>
      </c>
      <c r="E35" s="36">
        <f>C35-D35</f>
        <v>33516712.039999999</v>
      </c>
      <c r="F35" s="36">
        <v>4741736.3600000003</v>
      </c>
      <c r="G35" s="36">
        <v>2743963.37</v>
      </c>
      <c r="H35" s="36">
        <v>741105.31</v>
      </c>
      <c r="I35" s="36">
        <f>F35-G35-H35</f>
        <v>1256667.6800000002</v>
      </c>
      <c r="J35" s="36">
        <v>22573799.010000002</v>
      </c>
      <c r="K35" s="49">
        <f>(E35+I35)/B35</f>
        <v>357.71033854193456</v>
      </c>
      <c r="L35" s="37">
        <f>J35/B35</f>
        <v>232.21445114236045</v>
      </c>
      <c r="M35" s="38">
        <f>K35+L35</f>
        <v>589.92478968429498</v>
      </c>
    </row>
    <row r="36" spans="1:13" ht="16.8" customHeight="1">
      <c r="A36" s="24" t="s">
        <v>64</v>
      </c>
      <c r="B36" s="35">
        <v>792492</v>
      </c>
      <c r="C36" s="36">
        <v>343029222.69</v>
      </c>
      <c r="D36" s="36">
        <v>26009002.789999999</v>
      </c>
      <c r="E36" s="36">
        <f>C36-D36</f>
        <v>317020219.89999998</v>
      </c>
      <c r="F36" s="36">
        <v>32823919.510000002</v>
      </c>
      <c r="G36" s="36">
        <v>12613119.689999999</v>
      </c>
      <c r="H36" s="36">
        <v>3177320.31</v>
      </c>
      <c r="I36" s="36">
        <f>F36-G36-H36</f>
        <v>17033479.510000002</v>
      </c>
      <c r="J36" s="36">
        <v>130251745.33</v>
      </c>
      <c r="K36" s="49">
        <f>(E36+I36)/B36</f>
        <v>421.52311873179787</v>
      </c>
      <c r="L36" s="37">
        <f>J36/B36</f>
        <v>164.35717373803143</v>
      </c>
      <c r="M36" s="38">
        <f>K36+L36</f>
        <v>585.88029246982933</v>
      </c>
    </row>
    <row r="37" spans="1:13" ht="16.8" customHeight="1">
      <c r="A37" s="24" t="s">
        <v>53</v>
      </c>
      <c r="B37" s="35">
        <v>203418</v>
      </c>
      <c r="C37" s="36">
        <v>60943309.369999997</v>
      </c>
      <c r="D37" s="36">
        <v>0</v>
      </c>
      <c r="E37" s="36">
        <f>C37-D37</f>
        <v>60943309.369999997</v>
      </c>
      <c r="F37" s="36">
        <v>10111084.01</v>
      </c>
      <c r="G37" s="36">
        <v>0</v>
      </c>
      <c r="H37" s="36">
        <v>0</v>
      </c>
      <c r="I37" s="36">
        <f>F37-G37-H37</f>
        <v>10111084.01</v>
      </c>
      <c r="J37" s="36">
        <v>47899616.310000002</v>
      </c>
      <c r="K37" s="49">
        <f>(E37+I37)/B37</f>
        <v>349.30238907078035</v>
      </c>
      <c r="L37" s="37">
        <f>J37/B37</f>
        <v>235.4738337315282</v>
      </c>
      <c r="M37" s="38">
        <f>K37+L37</f>
        <v>584.77622280230855</v>
      </c>
    </row>
    <row r="38" spans="1:13" ht="16.8" customHeight="1">
      <c r="A38" s="24" t="s">
        <v>21</v>
      </c>
      <c r="B38" s="35">
        <v>172357</v>
      </c>
      <c r="C38" s="36">
        <v>68993176.040000007</v>
      </c>
      <c r="D38" s="36">
        <v>4231578.51</v>
      </c>
      <c r="E38" s="36">
        <f>C38-D38</f>
        <v>64761597.530000009</v>
      </c>
      <c r="F38" s="36">
        <v>8058579.79</v>
      </c>
      <c r="G38" s="36">
        <v>3492826.12</v>
      </c>
      <c r="H38" s="36">
        <v>1291176.8</v>
      </c>
      <c r="I38" s="36">
        <f>F38-G38-H38</f>
        <v>3274576.87</v>
      </c>
      <c r="J38" s="36">
        <v>32640724</v>
      </c>
      <c r="K38" s="49">
        <f>(E38+I38)/B38</f>
        <v>394.73983882290833</v>
      </c>
      <c r="L38" s="37">
        <f>J38/B38</f>
        <v>189.37858050441815</v>
      </c>
      <c r="M38" s="38">
        <f>K38+L38</f>
        <v>584.11841932732648</v>
      </c>
    </row>
    <row r="39" spans="1:13" ht="16.8" customHeight="1">
      <c r="A39" s="24" t="s">
        <v>58</v>
      </c>
      <c r="B39" s="35">
        <v>462979</v>
      </c>
      <c r="C39" s="36">
        <v>190260860.63999999</v>
      </c>
      <c r="D39" s="36">
        <v>11418627.43</v>
      </c>
      <c r="E39" s="36">
        <f>C39-D39</f>
        <v>178842233.20999998</v>
      </c>
      <c r="F39" s="36">
        <v>19030073.059999999</v>
      </c>
      <c r="G39" s="36">
        <v>6556351.3700000001</v>
      </c>
      <c r="H39" s="36">
        <v>1255737.9099999999</v>
      </c>
      <c r="I39" s="36">
        <f>F39-G39-H39</f>
        <v>11217983.779999997</v>
      </c>
      <c r="J39" s="36">
        <v>79849956.200000003</v>
      </c>
      <c r="K39" s="49">
        <f>(E39+I39)/B39</f>
        <v>410.51584842941037</v>
      </c>
      <c r="L39" s="37">
        <f>J39/B39</f>
        <v>172.46993103358901</v>
      </c>
      <c r="M39" s="38">
        <f>K39+L39</f>
        <v>582.9857794629994</v>
      </c>
    </row>
    <row r="40" spans="1:13" ht="16.8" customHeight="1">
      <c r="A40" s="24" t="s">
        <v>7</v>
      </c>
      <c r="B40" s="35">
        <v>673010</v>
      </c>
      <c r="C40" s="36">
        <v>254996279.96000001</v>
      </c>
      <c r="D40" s="36">
        <v>20707236.359999999</v>
      </c>
      <c r="E40" s="36">
        <f>C40-D40</f>
        <v>234289043.60000002</v>
      </c>
      <c r="F40" s="36">
        <v>30745856.57</v>
      </c>
      <c r="G40" s="36">
        <v>10993982.779999999</v>
      </c>
      <c r="H40" s="36">
        <v>3349674.03</v>
      </c>
      <c r="I40" s="36">
        <f>F40-G40-H40</f>
        <v>16402199.76</v>
      </c>
      <c r="J40" s="36">
        <v>138579409.83000001</v>
      </c>
      <c r="K40" s="49">
        <f>(E40+I40)/B40</f>
        <v>372.49259797031249</v>
      </c>
      <c r="L40" s="37">
        <f>J40/B40</f>
        <v>205.90988221571746</v>
      </c>
      <c r="M40" s="38">
        <f>K40+L40</f>
        <v>578.40248018602995</v>
      </c>
    </row>
    <row r="41" spans="1:13" ht="16.8" customHeight="1">
      <c r="A41" s="24" t="s">
        <v>56</v>
      </c>
      <c r="B41" s="35">
        <v>57730</v>
      </c>
      <c r="C41" s="36">
        <v>25655427.039999999</v>
      </c>
      <c r="D41" s="36">
        <v>1403133.99</v>
      </c>
      <c r="E41" s="36">
        <f>C41-D41</f>
        <v>24252293.050000001</v>
      </c>
      <c r="F41" s="36">
        <v>1908737.76</v>
      </c>
      <c r="G41" s="36">
        <v>1001770.83</v>
      </c>
      <c r="H41" s="36">
        <v>383838.23</v>
      </c>
      <c r="I41" s="36">
        <f>F41-G41-H41</f>
        <v>523128.70000000007</v>
      </c>
      <c r="J41" s="36">
        <v>8508925.9900000002</v>
      </c>
      <c r="K41" s="49">
        <f>(E41+I41)/B41</f>
        <v>429.16025896414345</v>
      </c>
      <c r="L41" s="37">
        <f>J41/B41</f>
        <v>147.39175454702928</v>
      </c>
      <c r="M41" s="38">
        <f>K41+L41</f>
        <v>576.55201351117273</v>
      </c>
    </row>
    <row r="42" spans="1:13" ht="16.8" customHeight="1">
      <c r="A42" s="24" t="s">
        <v>31</v>
      </c>
      <c r="B42" s="35">
        <v>150020</v>
      </c>
      <c r="C42" s="36">
        <v>53630108.770000003</v>
      </c>
      <c r="D42" s="36">
        <v>4413244.58</v>
      </c>
      <c r="E42" s="36">
        <f>C42-D42</f>
        <v>49216864.190000005</v>
      </c>
      <c r="F42" s="36">
        <v>6027888.8899999997</v>
      </c>
      <c r="G42" s="36">
        <v>2351983.61</v>
      </c>
      <c r="H42" s="36">
        <v>555145.16</v>
      </c>
      <c r="I42" s="36">
        <f>F42-G42-H42</f>
        <v>3120760.1199999996</v>
      </c>
      <c r="J42" s="36">
        <v>34068803.310000002</v>
      </c>
      <c r="K42" s="49">
        <f>(E42+I42)/B42</f>
        <v>348.87097926943073</v>
      </c>
      <c r="L42" s="37">
        <f>J42/B42</f>
        <v>227.09507605652581</v>
      </c>
      <c r="M42" s="38">
        <f>K42+L42</f>
        <v>575.96605532595652</v>
      </c>
    </row>
    <row r="43" spans="1:13" ht="16.8" customHeight="1">
      <c r="A43" s="24" t="s">
        <v>60</v>
      </c>
      <c r="B43" s="35">
        <v>208688</v>
      </c>
      <c r="C43" s="36">
        <v>60719142.920000002</v>
      </c>
      <c r="D43" s="36">
        <v>4811572.42</v>
      </c>
      <c r="E43" s="36">
        <f>C43-D43</f>
        <v>55907570.5</v>
      </c>
      <c r="F43" s="36">
        <v>40385162.490000002</v>
      </c>
      <c r="G43" s="36">
        <v>0</v>
      </c>
      <c r="H43" s="36">
        <v>37422.71</v>
      </c>
      <c r="I43" s="36">
        <f>F43-G43-H43</f>
        <v>40347739.780000001</v>
      </c>
      <c r="J43" s="36">
        <v>23816002.609999999</v>
      </c>
      <c r="K43" s="49">
        <f>(E43+I43)/B43</f>
        <v>461.24027390170971</v>
      </c>
      <c r="L43" s="37">
        <f>J43/B43</f>
        <v>114.12253033236219</v>
      </c>
      <c r="M43" s="38">
        <f>K43+L43</f>
        <v>575.36280423407186</v>
      </c>
    </row>
    <row r="44" spans="1:13" ht="16.8" customHeight="1">
      <c r="A44" s="24" t="s">
        <v>23</v>
      </c>
      <c r="B44" s="35">
        <v>87452</v>
      </c>
      <c r="C44" s="36">
        <v>35166615.789999999</v>
      </c>
      <c r="D44" s="36">
        <v>2334159.02</v>
      </c>
      <c r="E44" s="36">
        <f>C44-D44</f>
        <v>32832456.77</v>
      </c>
      <c r="F44" s="36">
        <v>6494156.5800000001</v>
      </c>
      <c r="G44" s="36">
        <v>2089869.91</v>
      </c>
      <c r="H44" s="36">
        <v>641890.78</v>
      </c>
      <c r="I44" s="36">
        <f>F44-G44-H44</f>
        <v>3762395.8899999997</v>
      </c>
      <c r="J44" s="36">
        <v>13610119.039999999</v>
      </c>
      <c r="K44" s="49">
        <f>(E44+I44)/B44</f>
        <v>418.4564407903764</v>
      </c>
      <c r="L44" s="37">
        <f>J44/B44</f>
        <v>155.62959154736311</v>
      </c>
      <c r="M44" s="38">
        <f>K44+L44</f>
        <v>574.08603233773954</v>
      </c>
    </row>
    <row r="45" spans="1:13" ht="16.8" customHeight="1">
      <c r="A45" s="24" t="s">
        <v>14</v>
      </c>
      <c r="B45" s="35">
        <v>76302</v>
      </c>
      <c r="C45" s="36">
        <v>22720966.48</v>
      </c>
      <c r="D45" s="36">
        <v>1965732.69</v>
      </c>
      <c r="E45" s="36">
        <f>C45-D45</f>
        <v>20755233.789999999</v>
      </c>
      <c r="F45" s="36">
        <v>2711675.44</v>
      </c>
      <c r="G45" s="36">
        <v>1292913.72</v>
      </c>
      <c r="H45" s="36">
        <v>421625.25</v>
      </c>
      <c r="I45" s="36">
        <f>F45-G45-H45</f>
        <v>997136.47</v>
      </c>
      <c r="J45" s="36">
        <v>21708224.649999999</v>
      </c>
      <c r="K45" s="49">
        <f>(E45+I45)/B45</f>
        <v>285.0825700505884</v>
      </c>
      <c r="L45" s="37">
        <f>J45/B45</f>
        <v>284.50400579277084</v>
      </c>
      <c r="M45" s="38">
        <f>K45+L45</f>
        <v>569.58657584335924</v>
      </c>
    </row>
    <row r="46" spans="1:13" ht="16.8" customHeight="1">
      <c r="A46" s="24" t="s">
        <v>2</v>
      </c>
      <c r="B46" s="35">
        <v>199237</v>
      </c>
      <c r="C46" s="36">
        <v>74957829.019999996</v>
      </c>
      <c r="D46" s="36">
        <v>4003643.39</v>
      </c>
      <c r="E46" s="36">
        <f>C46-D46</f>
        <v>70954185.629999995</v>
      </c>
      <c r="F46" s="36">
        <v>9202581.8200000003</v>
      </c>
      <c r="G46" s="36">
        <v>3395855.03</v>
      </c>
      <c r="H46" s="36">
        <v>897346.8</v>
      </c>
      <c r="I46" s="36">
        <f>F46-G46-H46</f>
        <v>4909379.9900000012</v>
      </c>
      <c r="J46" s="36">
        <v>35794388.560000002</v>
      </c>
      <c r="K46" s="49">
        <f>(E46+I46)/B46</f>
        <v>380.77046743325781</v>
      </c>
      <c r="L46" s="37">
        <f>J46/B46</f>
        <v>179.6573355350663</v>
      </c>
      <c r="M46" s="38">
        <f>K46+L46</f>
        <v>560.42780296832416</v>
      </c>
    </row>
    <row r="47" spans="1:13" ht="16.8" customHeight="1">
      <c r="A47" s="24" t="s">
        <v>1</v>
      </c>
      <c r="B47" s="35">
        <v>141854</v>
      </c>
      <c r="C47" s="36">
        <v>55423474.469999999</v>
      </c>
      <c r="D47" s="36">
        <v>2843350.62</v>
      </c>
      <c r="E47" s="36">
        <f>C47-D47</f>
        <v>52580123.850000001</v>
      </c>
      <c r="F47" s="36">
        <v>12354068.51</v>
      </c>
      <c r="G47" s="36">
        <v>3183932.95</v>
      </c>
      <c r="H47" s="36">
        <v>581747.68999999994</v>
      </c>
      <c r="I47" s="36">
        <f>F47-G47-H47</f>
        <v>8588387.8699999992</v>
      </c>
      <c r="J47" s="36">
        <v>18273312.050000001</v>
      </c>
      <c r="K47" s="49">
        <f>(E47+I47)/B47</f>
        <v>431.2075212542473</v>
      </c>
      <c r="L47" s="37">
        <f>J47/B47</f>
        <v>128.81774253810255</v>
      </c>
      <c r="M47" s="38">
        <f>K47+L47</f>
        <v>560.02526379234985</v>
      </c>
    </row>
    <row r="48" spans="1:13" ht="16.8" customHeight="1">
      <c r="A48" s="24" t="s">
        <v>59</v>
      </c>
      <c r="B48" s="35">
        <v>103756</v>
      </c>
      <c r="C48" s="36">
        <v>33395280.379999999</v>
      </c>
      <c r="D48" s="36">
        <v>2864246.58</v>
      </c>
      <c r="E48" s="36">
        <f>C48-D48</f>
        <v>30531033.799999997</v>
      </c>
      <c r="F48" s="36">
        <v>3485754.9</v>
      </c>
      <c r="G48" s="36">
        <v>1856788.55</v>
      </c>
      <c r="H48" s="36">
        <v>529103.22</v>
      </c>
      <c r="I48" s="36">
        <f>F48-G48-H48</f>
        <v>1099863.1299999999</v>
      </c>
      <c r="J48" s="36">
        <v>25603799.68</v>
      </c>
      <c r="K48" s="49">
        <f>(E48+I48)/B48</f>
        <v>304.85848461775703</v>
      </c>
      <c r="L48" s="37">
        <f>J48/B48</f>
        <v>246.76934037549634</v>
      </c>
      <c r="M48" s="38">
        <f>K48+L48</f>
        <v>551.6278249932534</v>
      </c>
    </row>
    <row r="49" spans="1:13" ht="16.8" customHeight="1">
      <c r="A49" s="24" t="s">
        <v>3</v>
      </c>
      <c r="B49" s="35">
        <v>111669</v>
      </c>
      <c r="C49" s="36">
        <v>43742134.32</v>
      </c>
      <c r="D49" s="36">
        <v>2647775.5499999998</v>
      </c>
      <c r="E49" s="36">
        <f>C49-D49</f>
        <v>41094358.770000003</v>
      </c>
      <c r="F49" s="36">
        <v>4729925.58</v>
      </c>
      <c r="G49" s="36">
        <v>2186766.36</v>
      </c>
      <c r="H49" s="36">
        <v>629370.36</v>
      </c>
      <c r="I49" s="36">
        <f>F49-G49-H49</f>
        <v>1913788.8600000003</v>
      </c>
      <c r="J49" s="36">
        <v>18034459.059999999</v>
      </c>
      <c r="K49" s="49">
        <f>(E49+I49)/B49</f>
        <v>385.13954302447416</v>
      </c>
      <c r="L49" s="37">
        <f>J49/B49</f>
        <v>161.49924383669594</v>
      </c>
      <c r="M49" s="38">
        <f>K49+L49</f>
        <v>546.63878686117005</v>
      </c>
    </row>
    <row r="50" spans="1:13" ht="16.8" customHeight="1">
      <c r="A50" s="24" t="s">
        <v>9</v>
      </c>
      <c r="B50" s="35">
        <v>35900</v>
      </c>
      <c r="C50" s="36">
        <v>13590253.18</v>
      </c>
      <c r="D50" s="36">
        <v>1054301.3600000001</v>
      </c>
      <c r="E50" s="36">
        <f>C50-D50</f>
        <v>12535951.82</v>
      </c>
      <c r="F50" s="36">
        <v>1887174.1</v>
      </c>
      <c r="G50" s="36">
        <v>865645.53</v>
      </c>
      <c r="H50" s="36">
        <v>291004.56</v>
      </c>
      <c r="I50" s="36">
        <f>F50-G50-H50</f>
        <v>730524.01</v>
      </c>
      <c r="J50" s="36">
        <v>5741831.6100000003</v>
      </c>
      <c r="K50" s="49">
        <f>(E50+I50)/B50</f>
        <v>369.53971671309193</v>
      </c>
      <c r="L50" s="37">
        <f>J50/B50</f>
        <v>159.93959916434542</v>
      </c>
      <c r="M50" s="38">
        <f>K50+L50</f>
        <v>529.47931587743733</v>
      </c>
    </row>
    <row r="51" spans="1:13" ht="16.8" customHeight="1">
      <c r="A51" s="24" t="s">
        <v>16</v>
      </c>
      <c r="B51" s="35">
        <v>295639</v>
      </c>
      <c r="C51" s="36">
        <v>111333332.72</v>
      </c>
      <c r="D51" s="36">
        <v>9831568.3300000001</v>
      </c>
      <c r="E51" s="36">
        <f>C51-D51</f>
        <v>101501764.39</v>
      </c>
      <c r="F51" s="36">
        <v>15214337.630000001</v>
      </c>
      <c r="G51" s="36">
        <v>4689620.99</v>
      </c>
      <c r="H51" s="36">
        <v>1613782.86</v>
      </c>
      <c r="I51" s="36">
        <f>F51-G51-H51</f>
        <v>8910933.7800000012</v>
      </c>
      <c r="J51" s="36">
        <v>44958391.280000001</v>
      </c>
      <c r="K51" s="49">
        <f>(E51+I51)/B51</f>
        <v>373.47135584276771</v>
      </c>
      <c r="L51" s="37">
        <f>J51/B51</f>
        <v>152.07192312245678</v>
      </c>
      <c r="M51" s="38">
        <f>K51+L51</f>
        <v>525.54327896522454</v>
      </c>
    </row>
    <row r="52" spans="1:13" ht="16.8" customHeight="1">
      <c r="A52" s="24" t="s">
        <v>61</v>
      </c>
      <c r="B52" s="35">
        <v>150146</v>
      </c>
      <c r="C52" s="36">
        <v>62846631.340000004</v>
      </c>
      <c r="D52" s="36">
        <v>2810829.14</v>
      </c>
      <c r="E52" s="36">
        <f>C52-D52</f>
        <v>60035802.200000003</v>
      </c>
      <c r="F52" s="36">
        <v>9637659.0500000007</v>
      </c>
      <c r="G52" s="36">
        <v>2820509.14</v>
      </c>
      <c r="H52" s="36">
        <v>838139.31</v>
      </c>
      <c r="I52" s="36">
        <f>F52-G52-H52</f>
        <v>5979010.5999999996</v>
      </c>
      <c r="J52" s="36">
        <v>11836004.050000001</v>
      </c>
      <c r="K52" s="49">
        <f>(E52+I52)/B52</f>
        <v>439.67080574907095</v>
      </c>
      <c r="L52" s="37">
        <f>J52/B52</f>
        <v>78.829965833255642</v>
      </c>
      <c r="M52" s="38">
        <f>K52+L52</f>
        <v>518.50077158232659</v>
      </c>
    </row>
    <row r="53" spans="1:13" ht="16.8" customHeight="1">
      <c r="A53" s="24" t="s">
        <v>5</v>
      </c>
      <c r="B53" s="35">
        <v>579076</v>
      </c>
      <c r="C53" s="36">
        <v>228656802.53</v>
      </c>
      <c r="D53" s="36">
        <v>12485578.02</v>
      </c>
      <c r="E53" s="36">
        <f>C53-D53</f>
        <v>216171224.50999999</v>
      </c>
      <c r="F53" s="36">
        <v>25272729.239999998</v>
      </c>
      <c r="G53" s="36">
        <v>9019893.0500000007</v>
      </c>
      <c r="H53" s="36">
        <v>2267310.6800000002</v>
      </c>
      <c r="I53" s="36">
        <f>F53-G53-H53</f>
        <v>13985525.509999998</v>
      </c>
      <c r="J53" s="36">
        <v>69938161.540000007</v>
      </c>
      <c r="K53" s="49">
        <f>(E53+I53)/B53</f>
        <v>397.45516999495743</v>
      </c>
      <c r="L53" s="37">
        <f>J53/B53</f>
        <v>120.77544491569328</v>
      </c>
      <c r="M53" s="38">
        <f>K53+L53</f>
        <v>518.23061491065073</v>
      </c>
    </row>
    <row r="54" spans="1:13" ht="16.8" customHeight="1">
      <c r="A54" s="24" t="s">
        <v>52</v>
      </c>
      <c r="B54" s="35">
        <v>338577</v>
      </c>
      <c r="C54" s="36">
        <v>126868200.67</v>
      </c>
      <c r="D54" s="36">
        <v>7714310.3300000001</v>
      </c>
      <c r="E54" s="36">
        <f>C54-D54</f>
        <v>119153890.34</v>
      </c>
      <c r="F54" s="36">
        <v>16090583.199999999</v>
      </c>
      <c r="G54" s="36">
        <v>5845599.9100000001</v>
      </c>
      <c r="H54" s="36">
        <v>1427803.21</v>
      </c>
      <c r="I54" s="36">
        <f>F54-G54-H54</f>
        <v>8817180.0799999982</v>
      </c>
      <c r="J54" s="36">
        <v>45183096.149999999</v>
      </c>
      <c r="K54" s="49">
        <f>(E54+I54)/B54</f>
        <v>377.96740599627265</v>
      </c>
      <c r="L54" s="37">
        <f>J54/B54</f>
        <v>133.44998670907947</v>
      </c>
      <c r="M54" s="38">
        <f>K54+L54</f>
        <v>511.41739270535209</v>
      </c>
    </row>
    <row r="55" spans="1:13" ht="16.8" customHeight="1">
      <c r="A55" s="24" t="s">
        <v>27</v>
      </c>
      <c r="B55" s="35">
        <v>95456</v>
      </c>
      <c r="C55" s="36">
        <v>34951259.170000002</v>
      </c>
      <c r="D55" s="36">
        <v>2567586.2200000002</v>
      </c>
      <c r="E55" s="36">
        <f>C55-D55</f>
        <v>32383672.950000003</v>
      </c>
      <c r="F55" s="36">
        <v>4187658.36</v>
      </c>
      <c r="G55" s="36">
        <v>1803548.76</v>
      </c>
      <c r="H55" s="36">
        <v>684228.12</v>
      </c>
      <c r="I55" s="36">
        <f>F55-G55-H55</f>
        <v>1699881.4799999995</v>
      </c>
      <c r="J55" s="36">
        <v>11949668.710000001</v>
      </c>
      <c r="K55" s="49">
        <f>(E55+I55)/B55</f>
        <v>357.06036739440162</v>
      </c>
      <c r="L55" s="37">
        <f>J55/B55</f>
        <v>125.18509795088838</v>
      </c>
      <c r="M55" s="38">
        <f>K55+L55</f>
        <v>482.24546534528997</v>
      </c>
    </row>
    <row r="56" spans="1:13" ht="16.8" customHeight="1">
      <c r="A56" s="24" t="s">
        <v>4</v>
      </c>
      <c r="B56" s="35">
        <v>319515</v>
      </c>
      <c r="C56" s="36">
        <v>111027938.87</v>
      </c>
      <c r="D56" s="36">
        <v>6408750.4299999997</v>
      </c>
      <c r="E56" s="36">
        <f>C56-D56</f>
        <v>104619188.44</v>
      </c>
      <c r="F56" s="36">
        <v>12250854.210000001</v>
      </c>
      <c r="G56" s="36">
        <v>4827224.0999999996</v>
      </c>
      <c r="H56" s="36">
        <v>1015864.92</v>
      </c>
      <c r="I56" s="36">
        <f>F56-G56-H56</f>
        <v>6407765.1900000013</v>
      </c>
      <c r="J56" s="36">
        <v>30793677.109999999</v>
      </c>
      <c r="K56" s="49">
        <f>(E56+I56)/B56</f>
        <v>347.48588839334616</v>
      </c>
      <c r="L56" s="37">
        <f>J56/B56</f>
        <v>96.376311315587685</v>
      </c>
      <c r="M56" s="38">
        <f>K56+L56</f>
        <v>443.86219970893387</v>
      </c>
    </row>
    <row r="57" spans="1:13">
      <c r="A57" s="51" t="s">
        <v>68</v>
      </c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52">
        <f>AVERAGE(M10:M56)</f>
        <v>650.1237187714903</v>
      </c>
    </row>
    <row r="58" spans="1:13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>
      <c r="A59" s="50" t="s">
        <v>67</v>
      </c>
      <c r="B59" s="34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</sheetData>
  <sortState ref="A10:M56">
    <sortCondition descending="1" ref="M10:M56"/>
  </sortState>
  <mergeCells count="4">
    <mergeCell ref="A3:M3"/>
    <mergeCell ref="A4:M4"/>
    <mergeCell ref="C8:J8"/>
    <mergeCell ref="K8:M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2023-09-12T09:12:31Z</dcterms:modified>
</cp:coreProperties>
</file>