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itales Ing trib" sheetId="5" r:id="rId1"/>
  </sheets>
  <calcPr calcId="145621"/>
</workbook>
</file>

<file path=xl/calcChain.xml><?xml version="1.0" encoding="utf-8"?>
<calcChain xmlns="http://schemas.openxmlformats.org/spreadsheetml/2006/main">
  <c r="K12" i="5" l="1"/>
  <c r="K39" i="5"/>
  <c r="K26" i="5"/>
  <c r="K30" i="5"/>
  <c r="K41" i="5"/>
  <c r="K38" i="5"/>
  <c r="K19" i="5"/>
  <c r="K37" i="5"/>
  <c r="K42" i="5"/>
  <c r="K47" i="5"/>
  <c r="K50" i="5"/>
  <c r="K53" i="5"/>
  <c r="K40" i="5"/>
  <c r="K21" i="5"/>
  <c r="K33" i="5"/>
  <c r="K25" i="5"/>
  <c r="K55" i="5"/>
  <c r="K51" i="5"/>
  <c r="K18" i="5"/>
  <c r="K20" i="5"/>
  <c r="K48" i="5"/>
  <c r="K16" i="5"/>
  <c r="K22" i="5"/>
  <c r="K45" i="5"/>
  <c r="K54" i="5"/>
  <c r="K57" i="5"/>
  <c r="K28" i="5"/>
  <c r="K15" i="5"/>
  <c r="K13" i="5"/>
  <c r="K24" i="5"/>
  <c r="K27" i="5"/>
  <c r="K44" i="5"/>
  <c r="K17" i="5"/>
  <c r="K32" i="5"/>
  <c r="K56" i="5"/>
  <c r="K35" i="5"/>
  <c r="K11" i="5"/>
  <c r="K43" i="5"/>
  <c r="K49" i="5"/>
  <c r="K23" i="5"/>
  <c r="K36" i="5"/>
  <c r="K46" i="5"/>
  <c r="K29" i="5"/>
  <c r="K31" i="5"/>
  <c r="K14" i="5"/>
  <c r="K34" i="5"/>
  <c r="K52" i="5"/>
  <c r="H12" i="5"/>
  <c r="H39" i="5"/>
  <c r="H26" i="5"/>
  <c r="H30" i="5"/>
  <c r="H41" i="5"/>
  <c r="H38" i="5"/>
  <c r="H19" i="5"/>
  <c r="H37" i="5"/>
  <c r="H42" i="5"/>
  <c r="H47" i="5"/>
  <c r="H50" i="5"/>
  <c r="H53" i="5"/>
  <c r="H40" i="5"/>
  <c r="H21" i="5"/>
  <c r="H33" i="5"/>
  <c r="H25" i="5"/>
  <c r="H55" i="5"/>
  <c r="H51" i="5"/>
  <c r="H18" i="5"/>
  <c r="H20" i="5"/>
  <c r="H48" i="5"/>
  <c r="H16" i="5"/>
  <c r="H22" i="5"/>
  <c r="H45" i="5"/>
  <c r="H54" i="5"/>
  <c r="H57" i="5"/>
  <c r="H28" i="5"/>
  <c r="H15" i="5"/>
  <c r="H13" i="5"/>
  <c r="H24" i="5"/>
  <c r="H27" i="5"/>
  <c r="H44" i="5"/>
  <c r="H17" i="5"/>
  <c r="H32" i="5"/>
  <c r="H56" i="5"/>
  <c r="H35" i="5"/>
  <c r="H11" i="5"/>
  <c r="H43" i="5"/>
  <c r="H49" i="5"/>
  <c r="H23" i="5"/>
  <c r="H36" i="5"/>
  <c r="H46" i="5"/>
  <c r="H29" i="5"/>
  <c r="H31" i="5"/>
  <c r="H14" i="5"/>
  <c r="H34" i="5"/>
  <c r="H52" i="5"/>
  <c r="E12" i="5"/>
  <c r="J12" i="5" s="1"/>
  <c r="L12" i="5" s="1"/>
  <c r="E39" i="5"/>
  <c r="J39" i="5" s="1"/>
  <c r="L39" i="5" s="1"/>
  <c r="E26" i="5"/>
  <c r="J26" i="5" s="1"/>
  <c r="L26" i="5" s="1"/>
  <c r="E30" i="5"/>
  <c r="J30" i="5" s="1"/>
  <c r="L30" i="5" s="1"/>
  <c r="E41" i="5"/>
  <c r="J41" i="5" s="1"/>
  <c r="L41" i="5" s="1"/>
  <c r="E38" i="5"/>
  <c r="J38" i="5" s="1"/>
  <c r="L38" i="5" s="1"/>
  <c r="E19" i="5"/>
  <c r="J19" i="5" s="1"/>
  <c r="L19" i="5" s="1"/>
  <c r="E37" i="5"/>
  <c r="J37" i="5" s="1"/>
  <c r="L37" i="5" s="1"/>
  <c r="E42" i="5"/>
  <c r="J42" i="5" s="1"/>
  <c r="L42" i="5" s="1"/>
  <c r="E47" i="5"/>
  <c r="J47" i="5" s="1"/>
  <c r="L47" i="5" s="1"/>
  <c r="E50" i="5"/>
  <c r="J50" i="5" s="1"/>
  <c r="L50" i="5" s="1"/>
  <c r="E53" i="5"/>
  <c r="J53" i="5" s="1"/>
  <c r="L53" i="5" s="1"/>
  <c r="E40" i="5"/>
  <c r="J40" i="5" s="1"/>
  <c r="L40" i="5" s="1"/>
  <c r="E21" i="5"/>
  <c r="J21" i="5" s="1"/>
  <c r="L21" i="5" s="1"/>
  <c r="E33" i="5"/>
  <c r="J33" i="5" s="1"/>
  <c r="L33" i="5" s="1"/>
  <c r="E25" i="5"/>
  <c r="J25" i="5" s="1"/>
  <c r="L25" i="5" s="1"/>
  <c r="E55" i="5"/>
  <c r="J55" i="5" s="1"/>
  <c r="L55" i="5" s="1"/>
  <c r="E51" i="5"/>
  <c r="J51" i="5" s="1"/>
  <c r="L51" i="5" s="1"/>
  <c r="E18" i="5"/>
  <c r="J18" i="5" s="1"/>
  <c r="L18" i="5" s="1"/>
  <c r="E20" i="5"/>
  <c r="J20" i="5" s="1"/>
  <c r="L20" i="5" s="1"/>
  <c r="E48" i="5"/>
  <c r="J48" i="5" s="1"/>
  <c r="L48" i="5" s="1"/>
  <c r="E16" i="5"/>
  <c r="J16" i="5" s="1"/>
  <c r="L16" i="5" s="1"/>
  <c r="E22" i="5"/>
  <c r="J22" i="5" s="1"/>
  <c r="L22" i="5" s="1"/>
  <c r="E45" i="5"/>
  <c r="J45" i="5" s="1"/>
  <c r="L45" i="5" s="1"/>
  <c r="E54" i="5"/>
  <c r="J54" i="5" s="1"/>
  <c r="L54" i="5" s="1"/>
  <c r="E57" i="5"/>
  <c r="J57" i="5" s="1"/>
  <c r="L57" i="5" s="1"/>
  <c r="E28" i="5"/>
  <c r="J28" i="5" s="1"/>
  <c r="L28" i="5" s="1"/>
  <c r="E15" i="5"/>
  <c r="J15" i="5" s="1"/>
  <c r="L15" i="5" s="1"/>
  <c r="E13" i="5"/>
  <c r="J13" i="5" s="1"/>
  <c r="L13" i="5" s="1"/>
  <c r="E24" i="5"/>
  <c r="J24" i="5" s="1"/>
  <c r="L24" i="5" s="1"/>
  <c r="E27" i="5"/>
  <c r="J27" i="5" s="1"/>
  <c r="L27" i="5" s="1"/>
  <c r="E44" i="5"/>
  <c r="J44" i="5" s="1"/>
  <c r="L44" i="5" s="1"/>
  <c r="E17" i="5"/>
  <c r="J17" i="5" s="1"/>
  <c r="L17" i="5" s="1"/>
  <c r="E32" i="5"/>
  <c r="J32" i="5" s="1"/>
  <c r="L32" i="5" s="1"/>
  <c r="E56" i="5"/>
  <c r="J56" i="5" s="1"/>
  <c r="L56" i="5" s="1"/>
  <c r="E35" i="5"/>
  <c r="J35" i="5" s="1"/>
  <c r="L35" i="5" s="1"/>
  <c r="E11" i="5"/>
  <c r="J11" i="5" s="1"/>
  <c r="L11" i="5" s="1"/>
  <c r="E43" i="5"/>
  <c r="J43" i="5" s="1"/>
  <c r="L43" i="5" s="1"/>
  <c r="E49" i="5"/>
  <c r="J49" i="5" s="1"/>
  <c r="L49" i="5" s="1"/>
  <c r="E23" i="5"/>
  <c r="J23" i="5" s="1"/>
  <c r="L23" i="5" s="1"/>
  <c r="E36" i="5"/>
  <c r="J36" i="5" s="1"/>
  <c r="L36" i="5" s="1"/>
  <c r="E46" i="5"/>
  <c r="J46" i="5" s="1"/>
  <c r="L46" i="5" s="1"/>
  <c r="E29" i="5"/>
  <c r="J29" i="5" s="1"/>
  <c r="L29" i="5" s="1"/>
  <c r="E31" i="5"/>
  <c r="J31" i="5" s="1"/>
  <c r="L31" i="5" s="1"/>
  <c r="E14" i="5"/>
  <c r="J14" i="5" s="1"/>
  <c r="L14" i="5" s="1"/>
  <c r="E34" i="5"/>
  <c r="J34" i="5" s="1"/>
  <c r="L34" i="5" s="1"/>
  <c r="E52" i="5"/>
  <c r="J52" i="5" s="1"/>
  <c r="L52" i="5" s="1"/>
  <c r="K10" i="5" l="1"/>
  <c r="H10" i="5"/>
  <c r="E10" i="5"/>
  <c r="J10" i="5" l="1"/>
  <c r="L10" i="5" s="1"/>
</calcChain>
</file>

<file path=xl/sharedStrings.xml><?xml version="1.0" encoding="utf-8"?>
<sst xmlns="http://schemas.openxmlformats.org/spreadsheetml/2006/main" count="66" uniqueCount="65">
  <si>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</si>
  <si>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</si>
  <si>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</si>
  <si>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</si>
  <si>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</si>
  <si>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</si>
  <si>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</si>
  <si>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</si>
  <si>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</si>
  <si>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</si>
  <si>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</si>
  <si>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Palmas de Gran Canaria (Las)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</si>
  <si>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</si>
  <si>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</si>
  <si>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</si>
  <si>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</si>
  <si>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</si>
  <si>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</si>
  <si>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</si>
  <si>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</si>
  <si>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</si>
  <si>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</si>
  <si>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</si>
  <si>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</si>
  <si>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</si>
  <si>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</si>
  <si>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Girona     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</si>
  <si>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</si>
  <si>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</si>
  <si>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</si>
  <si>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Badajoz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</si>
  <si>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</si>
  <si>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</si>
  <si>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</si>
  <si>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</si>
  <si>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Murcia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</si>
  <si>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</si>
  <si>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</si>
  <si>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Bilbao                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</si>
  <si>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</si>
  <si>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</si>
  <si>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 xml:space="preserve">Alicante/Alacant                                                      </t>
  </si>
  <si>
    <t>Derechos liquidados</t>
  </si>
  <si>
    <t>Euros por habitante</t>
  </si>
  <si>
    <t>Municipio</t>
  </si>
  <si>
    <t>Población</t>
  </si>
  <si>
    <t>Capitales de Provincia</t>
  </si>
  <si>
    <t xml:space="preserve">Nota: En impuestos directos e impuestos indirectos se ha restado la cantidad recibida por PIE en concepto de IRPF, IVA e IIEE </t>
  </si>
  <si>
    <t>Impuestos directos</t>
  </si>
  <si>
    <t>IRPF (PIE)</t>
  </si>
  <si>
    <t>Impuestos directos - PIE</t>
  </si>
  <si>
    <t>Impuestos Indirectos</t>
  </si>
  <si>
    <t>IVA e IIEE (PIE)</t>
  </si>
  <si>
    <t>Impuestos indirectos - PIE</t>
  </si>
  <si>
    <t>Tasas y otros ingresos</t>
  </si>
  <si>
    <t>Impuestos directos e indirectos</t>
  </si>
  <si>
    <t>Castellón de la Plana</t>
  </si>
  <si>
    <t>CONTRIBUCIÓN FISCAL ABSOLUTA</t>
  </si>
  <si>
    <t>Ingresos tributarios per cápita 2017 (impuestos directos, indirectos, tasas y otros ingresos)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</si>
  <si>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31-08-18)</t>
    </r>
  </si>
  <si>
    <t xml:space="preserve">Oviedo                                                                </t>
  </si>
  <si>
    <t xml:space="preserve">Santa Cruz de Tenerife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</si>
  <si>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</si>
  <si>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</si>
  <si>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Segovia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</si>
</sst>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@Arial Unicode MS"/>
      <family val="2"/>
    </font>
    <font>
      <sz val="14"/>
      <name val="@Arial Unicode MS"/>
    </font>
    <font>
      <b/>
      <sz val="8"/>
      <name val="@Arial Unicode MS"/>
      <family val="2"/>
    </font>
    <font>
      <i/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b/>
      <sz val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b/>
      <i/>
      <sz val="10"/>
      <name val="Arial Unicode MS"/>
      <family val="2"/>
    </font>
    <font>
      <sz val="10"/>
      <color indexed="8"/>
      <name val="Arial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9" fillId="0" borderId="0"/>
  </cellStyleXfs>
  <cellXfs count="41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3" fontId="17" fillId="2" borderId="5" xfId="6" applyNumberFormat="1" applyFont="1" applyFill="1" applyBorder="1" applyAlignment="1">
      <alignment horizontal="right" wrapText="1"/>
    </xf>
    <xf numFmtId="4" fontId="17" fillId="2" borderId="5" xfId="6" applyNumberFormat="1" applyFont="1" applyFill="1" applyBorder="1" applyAlignment="1">
      <alignment horizontal="right" wrapText="1"/>
    </xf>
    <xf numFmtId="3" fontId="8" fillId="3" borderId="1" xfId="3" applyNumberFormat="1" applyFont="1" applyFill="1" applyBorder="1" applyAlignment="1">
      <alignment horizontal="center" vertical="center" wrapText="1"/>
    </xf>
    <xf numFmtId="4" fontId="8" fillId="3" borderId="1" xfId="3" applyNumberFormat="1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8" fillId="3" borderId="1" xfId="3" applyNumberFormat="1" applyFont="1" applyFill="1" applyBorder="1" applyAlignment="1">
      <alignment horizontal="left" vertical="center" wrapText="1"/>
    </xf>
    <xf numFmtId="4" fontId="8" fillId="2" borderId="5" xfId="6" applyNumberFormat="1" applyFont="1" applyFill="1" applyBorder="1" applyAlignment="1">
      <alignment horizontal="center" wrapText="1"/>
    </xf>
    <xf numFmtId="0" fontId="7" fillId="0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4" fontId="20" fillId="0" borderId="1" xfId="2" applyNumberFormat="1" applyFont="1" applyFill="1" applyBorder="1" applyAlignment="1">
      <alignment horizontal="right" wrapText="1"/>
    </xf>
    <xf numFmtId="4" fontId="21" fillId="0" borderId="1" xfId="1" applyNumberFormat="1" applyFont="1" applyFill="1" applyBorder="1" applyAlignment="1">
      <alignment horizontal="right" wrapText="1"/>
    </xf>
    <xf numFmtId="4" fontId="21" fillId="0" borderId="1" xfId="0" applyNumberFormat="1" applyFont="1" applyFill="1" applyBorder="1"/>
    <xf numFmtId="0" fontId="20" fillId="0" borderId="1" xfId="2" applyFont="1" applyFill="1" applyBorder="1" applyAlignment="1">
      <alignment horizontal="right" wrapText="1"/>
    </xf>
    <xf numFmtId="0" fontId="20" fillId="0" borderId="1" xfId="7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4" fontId="14" fillId="0" borderId="2" xfId="4" applyNumberFormat="1" applyFont="1" applyFill="1" applyBorder="1" applyAlignment="1">
      <alignment horizontal="center" vertical="center"/>
    </xf>
    <xf numFmtId="4" fontId="14" fillId="0" borderId="3" xfId="4" applyNumberFormat="1" applyFont="1" applyFill="1" applyBorder="1" applyAlignment="1">
      <alignment horizontal="center" vertical="center"/>
    </xf>
    <xf numFmtId="4" fontId="14" fillId="0" borderId="4" xfId="4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</cellXfs>
  <cellStyles count="8">
    <cellStyle name="Normal" xfId="0" builtinId="0"/>
    <cellStyle name="Normal_CENSOResumen(INTERNET) 2" xfId="4"/>
    <cellStyle name="Normal_Hoja1" xfId="2"/>
    <cellStyle name="Normal_Hoja2" xfId="1"/>
    <cellStyle name="Normal_Hoja3" xfId="7"/>
    <cellStyle name="Normal_icio" xfId="3"/>
    <cellStyle name="Normal_IngGast (2)" xfId="5"/>
    <cellStyle name="Normal_todo" xfId="6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O19" sqref="O19"/>
    </sheetView>
  </sheetViews>
  <sheetFormatPr baseColWidth="10" defaultRowHeight="15"/>
  <cols>
    <col min="1" max="1" width="35" customWidth="1"/>
    <col min="2" max="2" width="11.7109375" style="16" bestFit="1" customWidth="1"/>
    <col min="3" max="3" width="15.28515625" hidden="1" customWidth="1"/>
    <col min="4" max="4" width="13.7109375" hidden="1" customWidth="1"/>
    <col min="5" max="5" width="15.28515625" hidden="1" customWidth="1"/>
    <col min="6" max="6" width="13.7109375" hidden="1" customWidth="1"/>
    <col min="7" max="7" width="15.28515625" hidden="1" customWidth="1"/>
    <col min="8" max="8" width="16.140625" hidden="1" customWidth="1"/>
    <col min="9" max="9" width="13.7109375" hidden="1" customWidth="1"/>
    <col min="10" max="11" width="13.7109375" bestFit="1" customWidth="1"/>
    <col min="12" max="12" width="16.85546875" customWidth="1"/>
  </cols>
  <sheetData>
    <row r="1" spans="1:12" s="1" customFormat="1">
      <c r="B1" s="3"/>
      <c r="C1" s="2"/>
      <c r="D1" s="2"/>
      <c r="E1" s="2"/>
      <c r="F1" s="3"/>
      <c r="G1" s="3"/>
      <c r="H1" s="3"/>
      <c r="I1" s="3"/>
      <c r="J1" s="3"/>
      <c r="K1" s="3"/>
      <c r="L1" s="12"/>
    </row>
    <row r="2" spans="1:12" s="1" customFormat="1" ht="27.75" customHeight="1">
      <c r="A2" s="4"/>
      <c r="B2" s="15"/>
      <c r="C2" s="5"/>
      <c r="D2" s="5"/>
      <c r="E2" s="5"/>
      <c r="F2" s="4"/>
      <c r="G2" s="4"/>
      <c r="H2" s="4"/>
      <c r="I2" s="4"/>
      <c r="J2" s="4"/>
      <c r="K2" s="4"/>
      <c r="L2" s="11"/>
    </row>
    <row r="3" spans="1:12" s="1" customFormat="1" ht="42" customHeight="1">
      <c r="A3" s="33" t="s">
        <v>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1" customFormat="1" ht="20.25">
      <c r="A4" s="34" t="s">
        <v>46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" customFormat="1">
      <c r="A5" s="6" t="s">
        <v>59</v>
      </c>
      <c r="B5" s="17"/>
      <c r="C5" s="7"/>
      <c r="D5" s="7"/>
      <c r="E5" s="7"/>
      <c r="F5" s="8"/>
      <c r="G5" s="8"/>
      <c r="H5" s="8"/>
      <c r="I5" s="8"/>
      <c r="J5" s="8"/>
      <c r="K5" s="8"/>
      <c r="L5" s="13"/>
    </row>
    <row r="6" spans="1:12" s="1" customFormat="1">
      <c r="A6" s="14" t="s">
        <v>47</v>
      </c>
      <c r="B6" s="10"/>
      <c r="C6" s="9"/>
      <c r="D6" s="9"/>
      <c r="E6" s="9"/>
      <c r="F6" s="10"/>
      <c r="G6" s="10"/>
      <c r="H6" s="10"/>
      <c r="I6" s="10"/>
      <c r="J6" s="10"/>
      <c r="K6" s="10"/>
      <c r="L6" s="13"/>
    </row>
    <row r="7" spans="1:12" s="1" customFormat="1">
      <c r="A7" s="14"/>
      <c r="B7" s="10"/>
      <c r="C7" s="9"/>
      <c r="D7" s="9"/>
      <c r="E7" s="9"/>
      <c r="F7" s="10"/>
      <c r="G7" s="10"/>
      <c r="H7" s="10"/>
      <c r="I7" s="10"/>
      <c r="J7" s="10"/>
      <c r="K7" s="10"/>
      <c r="L7" s="13"/>
    </row>
    <row r="8" spans="1:12" s="1" customFormat="1" ht="21.75" customHeight="1">
      <c r="A8"/>
      <c r="B8" s="16"/>
      <c r="C8" s="35" t="s">
        <v>42</v>
      </c>
      <c r="D8" s="36"/>
      <c r="E8" s="36"/>
      <c r="F8" s="36"/>
      <c r="G8" s="36"/>
      <c r="H8" s="36"/>
      <c r="I8" s="37"/>
      <c r="J8" s="38" t="s">
        <v>43</v>
      </c>
      <c r="K8" s="39"/>
      <c r="L8" s="40"/>
    </row>
    <row r="9" spans="1:12" s="1" customFormat="1" ht="48" customHeight="1">
      <c r="A9" s="20" t="s">
        <v>44</v>
      </c>
      <c r="B9" s="21" t="s">
        <v>45</v>
      </c>
      <c r="C9" s="26" t="s">
        <v>48</v>
      </c>
      <c r="D9" s="26" t="s">
        <v>49</v>
      </c>
      <c r="E9" s="27" t="s">
        <v>50</v>
      </c>
      <c r="F9" s="26" t="s">
        <v>51</v>
      </c>
      <c r="G9" s="26" t="s">
        <v>52</v>
      </c>
      <c r="H9" s="27" t="s">
        <v>53</v>
      </c>
      <c r="I9" s="27" t="s">
        <v>54</v>
      </c>
      <c r="J9" s="22" t="s">
        <v>55</v>
      </c>
      <c r="K9" s="22" t="s">
        <v>54</v>
      </c>
      <c r="L9" s="23" t="s">
        <v>57</v>
      </c>
    </row>
    <row r="10" spans="1:12" ht="15" customHeight="1">
      <c r="A10" s="24" t="s">
        <v>34</v>
      </c>
      <c r="B10" s="18">
        <v>3182981</v>
      </c>
      <c r="C10" s="31">
        <v>2570697813.8800001</v>
      </c>
      <c r="D10" s="32">
        <v>131524099.70999999</v>
      </c>
      <c r="E10" s="28">
        <f>C10-D10</f>
        <v>2439173714.1700001</v>
      </c>
      <c r="F10" s="31">
        <v>169896753.03999999</v>
      </c>
      <c r="G10" s="29">
        <v>89029818.899999991</v>
      </c>
      <c r="H10" s="30">
        <f>F10-G10</f>
        <v>80866934.140000001</v>
      </c>
      <c r="I10" s="31">
        <v>748779251.79999995</v>
      </c>
      <c r="J10" s="19">
        <f>(E10+H10)/B10</f>
        <v>791.72343419894742</v>
      </c>
      <c r="K10" s="19">
        <f>I10/B10</f>
        <v>235.24465015656705</v>
      </c>
      <c r="L10" s="25">
        <f>J10+K10</f>
        <v>1026.9680843555145</v>
      </c>
    </row>
    <row r="11" spans="1:12" ht="15" customHeight="1">
      <c r="A11" s="24" t="s">
        <v>24</v>
      </c>
      <c r="B11" s="18">
        <v>83741</v>
      </c>
      <c r="C11" s="31">
        <v>49361088.450000003</v>
      </c>
      <c r="D11" s="32">
        <v>2240799.5</v>
      </c>
      <c r="E11" s="28">
        <f>C11-D11</f>
        <v>47120288.950000003</v>
      </c>
      <c r="F11" s="31">
        <v>3609536.45</v>
      </c>
      <c r="G11" s="29">
        <v>1913162.29</v>
      </c>
      <c r="H11" s="30">
        <f>F11-G11</f>
        <v>1696374.1600000001</v>
      </c>
      <c r="I11" s="31">
        <v>23152650.190000001</v>
      </c>
      <c r="J11" s="19">
        <f>(E11+H11)/B11</f>
        <v>582.94817484864041</v>
      </c>
      <c r="K11" s="19">
        <f>I11/B11</f>
        <v>276.47926571213623</v>
      </c>
      <c r="L11" s="25">
        <f>J11+K11</f>
        <v>859.42744056077663</v>
      </c>
    </row>
    <row r="12" spans="1:12" ht="15" customHeight="1">
      <c r="A12" s="24" t="s">
        <v>28</v>
      </c>
      <c r="B12" s="18">
        <v>1620809</v>
      </c>
      <c r="C12" s="31">
        <v>1075150555.48</v>
      </c>
      <c r="D12" s="32">
        <v>59537404.93</v>
      </c>
      <c r="E12" s="28">
        <f>C12-D12</f>
        <v>1015613150.5500001</v>
      </c>
      <c r="F12" s="31">
        <v>71447282.370000005</v>
      </c>
      <c r="G12" s="29">
        <v>42182365.230000004</v>
      </c>
      <c r="H12" s="30">
        <f>F12-G12</f>
        <v>29264917.140000001</v>
      </c>
      <c r="I12" s="31">
        <v>327453833.13999999</v>
      </c>
      <c r="J12" s="19">
        <f>(E12+H12)/B12</f>
        <v>644.66452721449605</v>
      </c>
      <c r="K12" s="19">
        <f>I12/B12</f>
        <v>202.03110492352891</v>
      </c>
      <c r="L12" s="25">
        <f>J12+K12</f>
        <v>846.69563213802496</v>
      </c>
    </row>
    <row r="13" spans="1:12" ht="15" customHeight="1">
      <c r="A13" s="24" t="s">
        <v>27</v>
      </c>
      <c r="B13" s="18">
        <v>131507</v>
      </c>
      <c r="C13" s="31">
        <v>74194508.540000007</v>
      </c>
      <c r="D13" s="32">
        <v>3188092.09</v>
      </c>
      <c r="E13" s="28">
        <f>C13-D13</f>
        <v>71006416.450000003</v>
      </c>
      <c r="F13" s="31">
        <v>4061762.42</v>
      </c>
      <c r="G13" s="29">
        <v>3403546.2800000003</v>
      </c>
      <c r="H13" s="30">
        <f>F13-G13</f>
        <v>658216.13999999966</v>
      </c>
      <c r="I13" s="31">
        <v>37198884.560000002</v>
      </c>
      <c r="J13" s="19">
        <f>(E13+H13)/B13</f>
        <v>544.94918589884946</v>
      </c>
      <c r="K13" s="19">
        <f>I13/B13</f>
        <v>282.86619389081955</v>
      </c>
      <c r="L13" s="25">
        <f>J13+K13</f>
        <v>827.81537978966901</v>
      </c>
    </row>
    <row r="14" spans="1:12" ht="15" customHeight="1">
      <c r="A14" s="24" t="s">
        <v>64</v>
      </c>
      <c r="B14" s="18">
        <v>51756</v>
      </c>
      <c r="C14" s="31">
        <v>26478054.440000001</v>
      </c>
      <c r="D14" s="32">
        <v>950551.16</v>
      </c>
      <c r="E14" s="28">
        <f>C14-D14</f>
        <v>25527503.280000001</v>
      </c>
      <c r="F14" s="31">
        <v>2202345.62</v>
      </c>
      <c r="G14" s="29">
        <v>1340083.6000000001</v>
      </c>
      <c r="H14" s="30">
        <f>F14-G14</f>
        <v>862262.02</v>
      </c>
      <c r="I14" s="31">
        <v>15084606.060000001</v>
      </c>
      <c r="J14" s="19">
        <f>(E14+H14)/B14</f>
        <v>509.88803810186261</v>
      </c>
      <c r="K14" s="19">
        <f>I14/B14</f>
        <v>291.45618015302574</v>
      </c>
      <c r="L14" s="25">
        <f>J14+K14</f>
        <v>801.34421825488835</v>
      </c>
    </row>
    <row r="15" spans="1:12" ht="15" customHeight="1">
      <c r="A15" s="24" t="s">
        <v>29</v>
      </c>
      <c r="B15" s="18">
        <v>137327</v>
      </c>
      <c r="C15" s="31">
        <v>80752714.480000004</v>
      </c>
      <c r="D15" s="32">
        <v>2734810.38</v>
      </c>
      <c r="E15" s="28">
        <f>C15-D15</f>
        <v>78017904.100000009</v>
      </c>
      <c r="F15" s="31">
        <v>4816467.9000000004</v>
      </c>
      <c r="G15" s="29">
        <v>3614338.9</v>
      </c>
      <c r="H15" s="30">
        <f>F15-G15</f>
        <v>1202129.0000000005</v>
      </c>
      <c r="I15" s="31">
        <v>30195949.129999999</v>
      </c>
      <c r="J15" s="19">
        <f>(E15+H15)/B15</f>
        <v>576.87150451113041</v>
      </c>
      <c r="K15" s="19">
        <f>I15/B15</f>
        <v>219.88355625623512</v>
      </c>
      <c r="L15" s="25">
        <f>J15+K15</f>
        <v>796.75506076736553</v>
      </c>
    </row>
    <row r="16" spans="1:12" ht="15" customHeight="1">
      <c r="A16" s="24" t="s">
        <v>12</v>
      </c>
      <c r="B16" s="18">
        <v>171951</v>
      </c>
      <c r="C16" s="31">
        <v>95830992.019999996</v>
      </c>
      <c r="D16" s="32">
        <v>4134303.87</v>
      </c>
      <c r="E16" s="28">
        <f>C16-D16</f>
        <v>91696688.149999991</v>
      </c>
      <c r="F16" s="31">
        <v>8286038.1299999999</v>
      </c>
      <c r="G16" s="29">
        <v>4590980.13</v>
      </c>
      <c r="H16" s="30">
        <f>F16-G16</f>
        <v>3695058</v>
      </c>
      <c r="I16" s="31">
        <v>40829838.340000004</v>
      </c>
      <c r="J16" s="19">
        <f>(E16+H16)/B16</f>
        <v>554.76121773063255</v>
      </c>
      <c r="K16" s="19">
        <f>I16/B16</f>
        <v>237.45042680763709</v>
      </c>
      <c r="L16" s="25">
        <f>J16+K16</f>
        <v>792.21164453826964</v>
      </c>
    </row>
    <row r="17" spans="1:12" ht="15" customHeight="1">
      <c r="A17" s="24" t="s">
        <v>26</v>
      </c>
      <c r="B17" s="18">
        <v>99013</v>
      </c>
      <c r="C17" s="31">
        <v>49182668.189999998</v>
      </c>
      <c r="D17" s="32">
        <v>2747472.13</v>
      </c>
      <c r="E17" s="28">
        <f>C17-D17</f>
        <v>46435196.059999995</v>
      </c>
      <c r="F17" s="31">
        <v>4515386.87</v>
      </c>
      <c r="G17" s="29">
        <v>2542689.3200000003</v>
      </c>
      <c r="H17" s="30">
        <f>F17-G17</f>
        <v>1972697.5499999998</v>
      </c>
      <c r="I17" s="31">
        <v>29917701.82</v>
      </c>
      <c r="J17" s="19">
        <f>(E17+H17)/B17</f>
        <v>488.90442275256777</v>
      </c>
      <c r="K17" s="19">
        <f>I17/B17</f>
        <v>302.15933079494613</v>
      </c>
      <c r="L17" s="25">
        <f>J17+K17</f>
        <v>791.0637535475139</v>
      </c>
    </row>
    <row r="18" spans="1:12" ht="15" customHeight="1">
      <c r="A18" s="24" t="s">
        <v>37</v>
      </c>
      <c r="B18" s="18">
        <v>186370</v>
      </c>
      <c r="C18" s="31">
        <v>74335453.879999995</v>
      </c>
      <c r="D18" s="32">
        <v>0</v>
      </c>
      <c r="E18" s="28">
        <f>C18-D18</f>
        <v>74335453.879999995</v>
      </c>
      <c r="F18" s="31">
        <v>5868062.5800000001</v>
      </c>
      <c r="G18" s="29">
        <v>0</v>
      </c>
      <c r="H18" s="30">
        <f>F18-G18</f>
        <v>5868062.5800000001</v>
      </c>
      <c r="I18" s="31">
        <v>66181925.450000003</v>
      </c>
      <c r="J18" s="19">
        <f>(E18+H18)/B18</f>
        <v>430.34563749530503</v>
      </c>
      <c r="K18" s="19">
        <f>I18/B18</f>
        <v>355.11040108386544</v>
      </c>
      <c r="L18" s="25">
        <f>J18+K18</f>
        <v>785.45603857917047</v>
      </c>
    </row>
    <row r="19" spans="1:12" ht="15" customHeight="1">
      <c r="A19" s="24" t="s">
        <v>10</v>
      </c>
      <c r="B19" s="18">
        <v>406492</v>
      </c>
      <c r="C19" s="31">
        <v>187403701.58000001</v>
      </c>
      <c r="D19" s="32">
        <v>9497525.2699999996</v>
      </c>
      <c r="E19" s="28">
        <f>C19-D19</f>
        <v>177906176.31</v>
      </c>
      <c r="F19" s="31">
        <v>23837741.309999999</v>
      </c>
      <c r="G19" s="29">
        <v>11522972.110000001</v>
      </c>
      <c r="H19" s="30">
        <f>F19-G19</f>
        <v>12314769.199999997</v>
      </c>
      <c r="I19" s="31">
        <v>120857059.11</v>
      </c>
      <c r="J19" s="19">
        <f>(E19+H19)/B19</f>
        <v>467.9574149306751</v>
      </c>
      <c r="K19" s="19">
        <f>I19/B19</f>
        <v>297.31718978479279</v>
      </c>
      <c r="L19" s="25">
        <f>J19+K19</f>
        <v>765.27460471546783</v>
      </c>
    </row>
    <row r="20" spans="1:12" ht="15" customHeight="1">
      <c r="A20" s="24" t="s">
        <v>13</v>
      </c>
      <c r="B20" s="18">
        <v>175623</v>
      </c>
      <c r="C20" s="31">
        <v>89877018.409999996</v>
      </c>
      <c r="D20" s="32">
        <v>4294251.59</v>
      </c>
      <c r="E20" s="28">
        <f>C20-D20</f>
        <v>85582766.819999993</v>
      </c>
      <c r="F20" s="31">
        <v>7414787.6500000004</v>
      </c>
      <c r="G20" s="29">
        <v>4472608.01</v>
      </c>
      <c r="H20" s="30">
        <f>F20-G20</f>
        <v>2942179.6400000006</v>
      </c>
      <c r="I20" s="31">
        <v>45045362.990000002</v>
      </c>
      <c r="J20" s="19">
        <f>(E20+H20)/B20</f>
        <v>504.06237485978482</v>
      </c>
      <c r="K20" s="19">
        <f>I20/B20</f>
        <v>256.48897348297209</v>
      </c>
      <c r="L20" s="25">
        <f>J20+K20</f>
        <v>760.55134834275691</v>
      </c>
    </row>
    <row r="21" spans="1:12" ht="15" customHeight="1">
      <c r="A21" s="24" t="s">
        <v>0</v>
      </c>
      <c r="B21" s="18">
        <v>232770</v>
      </c>
      <c r="C21" s="31">
        <v>109154305.47</v>
      </c>
      <c r="D21" s="32">
        <v>4918645.8099999996</v>
      </c>
      <c r="E21" s="28">
        <f>C21-D21</f>
        <v>104235659.66</v>
      </c>
      <c r="F21" s="31">
        <v>7875077.2300000004</v>
      </c>
      <c r="G21" s="29">
        <v>4820335.08</v>
      </c>
      <c r="H21" s="30">
        <f>F21-G21</f>
        <v>3054742.1500000004</v>
      </c>
      <c r="I21" s="31">
        <v>63844275.799999997</v>
      </c>
      <c r="J21" s="19">
        <f>(E21+H21)/B21</f>
        <v>460.92882162649829</v>
      </c>
      <c r="K21" s="19">
        <f>I21/B21</f>
        <v>274.28051638956907</v>
      </c>
      <c r="L21" s="25">
        <f>J21+K21</f>
        <v>735.20933801606736</v>
      </c>
    </row>
    <row r="22" spans="1:12" ht="15" customHeight="1">
      <c r="A22" s="24" t="s">
        <v>56</v>
      </c>
      <c r="B22" s="18">
        <v>169498</v>
      </c>
      <c r="C22" s="31">
        <v>99192754.409999996</v>
      </c>
      <c r="D22" s="32">
        <v>3531067.16</v>
      </c>
      <c r="E22" s="28">
        <f>C22-D22</f>
        <v>95661687.25</v>
      </c>
      <c r="F22" s="31">
        <v>6190496.6299999999</v>
      </c>
      <c r="G22" s="29">
        <v>3944799.37</v>
      </c>
      <c r="H22" s="30">
        <f>F22-G22</f>
        <v>2245697.2599999998</v>
      </c>
      <c r="I22" s="31">
        <v>24395671.350000001</v>
      </c>
      <c r="J22" s="19">
        <f>(E22+H22)/B22</f>
        <v>577.63150308558215</v>
      </c>
      <c r="K22" s="19">
        <f>I22/B22</f>
        <v>143.92896287861805</v>
      </c>
      <c r="L22" s="25">
        <f>J22+K22</f>
        <v>721.56046596420015</v>
      </c>
    </row>
    <row r="23" spans="1:12" ht="15" customHeight="1">
      <c r="A23" s="24" t="s">
        <v>21</v>
      </c>
      <c r="B23" s="18">
        <v>74641</v>
      </c>
      <c r="C23" s="31">
        <v>35557565.490000002</v>
      </c>
      <c r="D23" s="32">
        <v>1623465.95</v>
      </c>
      <c r="E23" s="28">
        <f>C23-D23</f>
        <v>33934099.539999999</v>
      </c>
      <c r="F23" s="31">
        <v>3020558.94</v>
      </c>
      <c r="G23" s="29">
        <v>1682014.28</v>
      </c>
      <c r="H23" s="30">
        <f>F23-G23</f>
        <v>1338544.6599999999</v>
      </c>
      <c r="I23" s="31">
        <v>17190968.379999999</v>
      </c>
      <c r="J23" s="19">
        <f>(E23+H23)/B23</f>
        <v>472.56392867190948</v>
      </c>
      <c r="K23" s="19">
        <f>I23/B23</f>
        <v>230.3153545638456</v>
      </c>
      <c r="L23" s="25">
        <f>J23+K23</f>
        <v>702.87928323575511</v>
      </c>
    </row>
    <row r="24" spans="1:12" ht="15" customHeight="1">
      <c r="A24" s="24" t="s">
        <v>15</v>
      </c>
      <c r="B24" s="18">
        <v>125317</v>
      </c>
      <c r="C24" s="31">
        <v>67252926.129999995</v>
      </c>
      <c r="D24" s="32">
        <v>3000637.75</v>
      </c>
      <c r="E24" s="28">
        <f>C24-D24</f>
        <v>64252288.379999995</v>
      </c>
      <c r="F24" s="31">
        <v>5652806.8099999996</v>
      </c>
      <c r="G24" s="29">
        <v>3147083.62</v>
      </c>
      <c r="H24" s="30">
        <f>F24-G24</f>
        <v>2505723.1899999995</v>
      </c>
      <c r="I24" s="31">
        <v>20368387.09</v>
      </c>
      <c r="J24" s="19">
        <f>(E24+H24)/B24</f>
        <v>532.71313205710317</v>
      </c>
      <c r="K24" s="19">
        <f>I24/B24</f>
        <v>162.534908192823</v>
      </c>
      <c r="L24" s="25">
        <f>J24+K24</f>
        <v>695.24804024992613</v>
      </c>
    </row>
    <row r="25" spans="1:12" ht="15" customHeight="1">
      <c r="A25" s="24" t="s">
        <v>61</v>
      </c>
      <c r="B25" s="18">
        <v>203692</v>
      </c>
      <c r="C25" s="31">
        <v>71308791.140000001</v>
      </c>
      <c r="D25" s="32">
        <v>3731058.34</v>
      </c>
      <c r="E25" s="28">
        <f>C25-D25</f>
        <v>67577732.799999997</v>
      </c>
      <c r="F25" s="31">
        <v>43284043.340000004</v>
      </c>
      <c r="G25" s="29">
        <v>50044.82</v>
      </c>
      <c r="H25" s="30">
        <f>F25-G25</f>
        <v>43233998.520000003</v>
      </c>
      <c r="I25" s="31">
        <v>26400952.600000001</v>
      </c>
      <c r="J25" s="19">
        <f>(E25+H25)/B25</f>
        <v>544.01611904247591</v>
      </c>
      <c r="K25" s="19">
        <f>I25/B25</f>
        <v>129.61212320562419</v>
      </c>
      <c r="L25" s="25">
        <f>J25+K25</f>
        <v>673.62824224810015</v>
      </c>
    </row>
    <row r="26" spans="1:12" ht="15" customHeight="1">
      <c r="A26" s="24" t="s">
        <v>6</v>
      </c>
      <c r="B26" s="18">
        <v>689434</v>
      </c>
      <c r="C26" s="31">
        <v>323908536.13999999</v>
      </c>
      <c r="D26" s="32">
        <v>14043013.699999999</v>
      </c>
      <c r="E26" s="28">
        <f>C26-D26</f>
        <v>309865522.44</v>
      </c>
      <c r="F26" s="31">
        <v>22049816.219999999</v>
      </c>
      <c r="G26" s="29">
        <v>14005779.220000001</v>
      </c>
      <c r="H26" s="30">
        <f>F26-G26</f>
        <v>8044036.9999999981</v>
      </c>
      <c r="I26" s="31">
        <v>130973771.84</v>
      </c>
      <c r="J26" s="19">
        <f>(E26+H26)/B26</f>
        <v>461.11674132694355</v>
      </c>
      <c r="K26" s="19">
        <f>I26/B26</f>
        <v>189.97289347493742</v>
      </c>
      <c r="L26" s="25">
        <f>J26+K26</f>
        <v>651.08963480188095</v>
      </c>
    </row>
    <row r="27" spans="1:12" ht="15.75">
      <c r="A27" s="24" t="s">
        <v>62</v>
      </c>
      <c r="B27" s="18">
        <v>118048</v>
      </c>
      <c r="C27" s="31">
        <v>55702649.049999997</v>
      </c>
      <c r="D27" s="32">
        <v>2046562.55</v>
      </c>
      <c r="E27" s="28">
        <f>C27-D27</f>
        <v>53656086.5</v>
      </c>
      <c r="F27" s="31">
        <v>3972067.33</v>
      </c>
      <c r="G27" s="29">
        <v>2323379</v>
      </c>
      <c r="H27" s="30">
        <f>F27-G27</f>
        <v>1648688.33</v>
      </c>
      <c r="I27" s="31">
        <v>21398605.420000002</v>
      </c>
      <c r="J27" s="19">
        <f>(E27+H27)/B27</f>
        <v>468.49395864394143</v>
      </c>
      <c r="K27" s="19">
        <f>I27/B27</f>
        <v>181.27037662645705</v>
      </c>
      <c r="L27" s="25">
        <f>J27+K27</f>
        <v>649.76433527039853</v>
      </c>
    </row>
    <row r="28" spans="1:12" ht="15.75">
      <c r="A28" s="24" t="s">
        <v>20</v>
      </c>
      <c r="B28" s="18">
        <v>144436</v>
      </c>
      <c r="C28" s="31">
        <v>66714173.869999997</v>
      </c>
      <c r="D28" s="32">
        <v>3050620.21</v>
      </c>
      <c r="E28" s="28">
        <f>C28-D28</f>
        <v>63663553.659999996</v>
      </c>
      <c r="F28" s="31">
        <v>5026131.9800000004</v>
      </c>
      <c r="G28" s="29">
        <v>3641228.7399999998</v>
      </c>
      <c r="H28" s="30">
        <f>F28-G28</f>
        <v>1384903.2400000007</v>
      </c>
      <c r="I28" s="31">
        <v>27816752.640000001</v>
      </c>
      <c r="J28" s="19">
        <f>(E28+H28)/B28</f>
        <v>450.36179968982799</v>
      </c>
      <c r="K28" s="19">
        <f>I28/B28</f>
        <v>192.58877731313524</v>
      </c>
      <c r="L28" s="25">
        <f>J28+K28</f>
        <v>642.9505770029632</v>
      </c>
    </row>
    <row r="29" spans="1:12" ht="15.75">
      <c r="A29" s="24" t="s">
        <v>22</v>
      </c>
      <c r="B29" s="18">
        <v>54876</v>
      </c>
      <c r="C29" s="31">
        <v>21696107.940000001</v>
      </c>
      <c r="D29" s="32">
        <v>990351.12</v>
      </c>
      <c r="E29" s="28">
        <f>C29-D29</f>
        <v>20705756.82</v>
      </c>
      <c r="F29" s="31">
        <v>1231376.73</v>
      </c>
      <c r="G29" s="29">
        <v>1181015.1599999999</v>
      </c>
      <c r="H29" s="30">
        <f>F29-G29</f>
        <v>50361.570000000065</v>
      </c>
      <c r="I29" s="31">
        <v>14486275.6</v>
      </c>
      <c r="J29" s="19">
        <f>(E29+H29)/B29</f>
        <v>378.23672261097749</v>
      </c>
      <c r="K29" s="19">
        <f>I29/B29</f>
        <v>263.98198848312558</v>
      </c>
      <c r="L29" s="25">
        <f>J29+K29</f>
        <v>642.21871109410313</v>
      </c>
    </row>
    <row r="30" spans="1:12" ht="15.75">
      <c r="A30" s="24" t="s">
        <v>7</v>
      </c>
      <c r="B30" s="18">
        <v>664938</v>
      </c>
      <c r="C30" s="31">
        <v>308523008.41000003</v>
      </c>
      <c r="D30" s="32">
        <v>16366338.140000001</v>
      </c>
      <c r="E30" s="28">
        <f>C30-D30</f>
        <v>292156670.27000004</v>
      </c>
      <c r="F30" s="31">
        <v>28774881.390000001</v>
      </c>
      <c r="G30" s="29">
        <v>17449550.469999999</v>
      </c>
      <c r="H30" s="30">
        <f>F30-G30</f>
        <v>11325330.920000002</v>
      </c>
      <c r="I30" s="31">
        <v>122976055.77</v>
      </c>
      <c r="J30" s="19">
        <f>(E30+H30)/B30</f>
        <v>456.40646374549215</v>
      </c>
      <c r="K30" s="19">
        <f>I30/B30</f>
        <v>184.94364252005448</v>
      </c>
      <c r="L30" s="25">
        <f>J30+K30</f>
        <v>641.35010626554663</v>
      </c>
    </row>
    <row r="31" spans="1:12" ht="15.75">
      <c r="A31" s="24" t="s">
        <v>8</v>
      </c>
      <c r="B31" s="18">
        <v>52223</v>
      </c>
      <c r="C31" s="31">
        <v>22126724.670000002</v>
      </c>
      <c r="D31" s="32">
        <v>1171580.78</v>
      </c>
      <c r="E31" s="28">
        <f>C31-D31</f>
        <v>20955143.890000001</v>
      </c>
      <c r="F31" s="31">
        <v>2154773.08</v>
      </c>
      <c r="G31" s="29">
        <v>1403990.61</v>
      </c>
      <c r="H31" s="30">
        <f>F31-G31</f>
        <v>750782.47</v>
      </c>
      <c r="I31" s="31">
        <v>11529457.289999999</v>
      </c>
      <c r="J31" s="19">
        <f>(E31+H31)/B31</f>
        <v>415.63920801179557</v>
      </c>
      <c r="K31" s="19">
        <f>I31/B31</f>
        <v>220.77355360664839</v>
      </c>
      <c r="L31" s="25">
        <f>J31+K31</f>
        <v>636.41276161844394</v>
      </c>
    </row>
    <row r="32" spans="1:12" ht="15.75">
      <c r="A32" s="24" t="s">
        <v>33</v>
      </c>
      <c r="B32" s="18">
        <v>97995</v>
      </c>
      <c r="C32" s="31">
        <v>36257699.119999997</v>
      </c>
      <c r="D32" s="32">
        <v>1933935.09</v>
      </c>
      <c r="E32" s="28">
        <f>C32-D32</f>
        <v>34323764.029999994</v>
      </c>
      <c r="F32" s="31">
        <v>3180872.69</v>
      </c>
      <c r="G32" s="29">
        <v>2173600.9899999998</v>
      </c>
      <c r="H32" s="30">
        <f>F32-G32</f>
        <v>1007271.7000000002</v>
      </c>
      <c r="I32" s="31">
        <v>26770109.18</v>
      </c>
      <c r="J32" s="19">
        <f>(E32+H32)/B32</f>
        <v>360.53916761059236</v>
      </c>
      <c r="K32" s="19">
        <f>I32/B32</f>
        <v>273.17831705699268</v>
      </c>
      <c r="L32" s="25">
        <f>J32+K32</f>
        <v>633.71748466758504</v>
      </c>
    </row>
    <row r="33" spans="1:12" ht="15.75">
      <c r="A33" s="24" t="s">
        <v>60</v>
      </c>
      <c r="B33" s="18">
        <v>220301</v>
      </c>
      <c r="C33" s="31">
        <v>108470521.43000001</v>
      </c>
      <c r="D33" s="32">
        <v>5668247.1799999997</v>
      </c>
      <c r="E33" s="28">
        <f>C33-D33</f>
        <v>102802274.25</v>
      </c>
      <c r="F33" s="31">
        <v>6988065.0800000001</v>
      </c>
      <c r="G33" s="29">
        <v>5134301.42</v>
      </c>
      <c r="H33" s="30">
        <f>F33-G33</f>
        <v>1853763.6600000001</v>
      </c>
      <c r="I33" s="31">
        <v>33502628.25</v>
      </c>
      <c r="J33" s="19">
        <f>(E33+H33)/B33</f>
        <v>475.05929573628805</v>
      </c>
      <c r="K33" s="19">
        <f>I33/B33</f>
        <v>152.07660541713383</v>
      </c>
      <c r="L33" s="25">
        <f>J33+K33</f>
        <v>627.13590115342186</v>
      </c>
    </row>
    <row r="34" spans="1:12" ht="15.75">
      <c r="A34" s="24" t="s">
        <v>19</v>
      </c>
      <c r="B34" s="18">
        <v>38881</v>
      </c>
      <c r="C34" s="31">
        <v>18012642.890000001</v>
      </c>
      <c r="D34" s="32">
        <v>949240.66</v>
      </c>
      <c r="E34" s="28">
        <f>C34-D34</f>
        <v>17063402.23</v>
      </c>
      <c r="F34" s="31">
        <v>1875731.6</v>
      </c>
      <c r="G34" s="29">
        <v>996648.51</v>
      </c>
      <c r="H34" s="30">
        <f>F34-G34</f>
        <v>879083.09000000008</v>
      </c>
      <c r="I34" s="31">
        <v>5961999.1900000004</v>
      </c>
      <c r="J34" s="19">
        <f>(E34+H34)/B34</f>
        <v>461.47180679509273</v>
      </c>
      <c r="K34" s="19">
        <f>I34/B34</f>
        <v>153.33965664463364</v>
      </c>
      <c r="L34" s="25">
        <f>J34+K34</f>
        <v>614.81146343972637</v>
      </c>
    </row>
    <row r="35" spans="1:12" ht="15.75">
      <c r="A35" s="24" t="s">
        <v>25</v>
      </c>
      <c r="B35" s="18">
        <v>84145</v>
      </c>
      <c r="C35" s="31">
        <v>38818535.530000001</v>
      </c>
      <c r="D35" s="32">
        <v>1683777.2</v>
      </c>
      <c r="E35" s="28">
        <f>C35-D35</f>
        <v>37134758.329999998</v>
      </c>
      <c r="F35" s="31">
        <v>3054919.09</v>
      </c>
      <c r="G35" s="29">
        <v>1875535.4100000001</v>
      </c>
      <c r="H35" s="30">
        <f>F35-G35</f>
        <v>1179383.6799999997</v>
      </c>
      <c r="I35" s="31">
        <v>12528507.17</v>
      </c>
      <c r="J35" s="19">
        <f>(E35+H35)/B35</f>
        <v>455.33474371620417</v>
      </c>
      <c r="K35" s="19">
        <f>I35/B35</f>
        <v>148.89187913720363</v>
      </c>
      <c r="L35" s="25">
        <f>J35+K35</f>
        <v>604.22662285340778</v>
      </c>
    </row>
    <row r="36" spans="1:12" ht="15.75">
      <c r="A36" s="24" t="s">
        <v>17</v>
      </c>
      <c r="B36" s="18">
        <v>62389</v>
      </c>
      <c r="C36" s="31">
        <v>26573417.690000001</v>
      </c>
      <c r="D36" s="32">
        <v>1186254.8500000001</v>
      </c>
      <c r="E36" s="28">
        <f>C36-D36</f>
        <v>25387162.84</v>
      </c>
      <c r="F36" s="31">
        <v>1973184.66</v>
      </c>
      <c r="G36" s="29">
        <v>1546864.46</v>
      </c>
      <c r="H36" s="30">
        <f>F36-G36</f>
        <v>426320.19999999995</v>
      </c>
      <c r="I36" s="31">
        <v>11739357.59</v>
      </c>
      <c r="J36" s="19">
        <f>(E36+H36)/B36</f>
        <v>413.75054961611824</v>
      </c>
      <c r="K36" s="19">
        <f>I36/B36</f>
        <v>188.16390052733655</v>
      </c>
      <c r="L36" s="25">
        <f>J36+K36</f>
        <v>601.91445014345481</v>
      </c>
    </row>
    <row r="37" spans="1:12" ht="15.75">
      <c r="A37" s="24" t="s">
        <v>11</v>
      </c>
      <c r="B37" s="18">
        <v>377650</v>
      </c>
      <c r="C37" s="31">
        <v>133274278.94</v>
      </c>
      <c r="D37" s="32">
        <v>7183339.2300000004</v>
      </c>
      <c r="E37" s="28">
        <f>C37-D37</f>
        <v>126090939.70999999</v>
      </c>
      <c r="F37" s="31">
        <v>64718107.810000002</v>
      </c>
      <c r="G37" s="29">
        <v>93282.53</v>
      </c>
      <c r="H37" s="30">
        <f>F37-G37</f>
        <v>64624825.280000001</v>
      </c>
      <c r="I37" s="31">
        <v>32582448.010000002</v>
      </c>
      <c r="J37" s="19">
        <f>(E37+H37)/B37</f>
        <v>505.00665957897525</v>
      </c>
      <c r="K37" s="19">
        <f>I37/B37</f>
        <v>86.276838368860055</v>
      </c>
      <c r="L37" s="25">
        <f>J37+K37</f>
        <v>591.28349794783526</v>
      </c>
    </row>
    <row r="38" spans="1:12" ht="15.75">
      <c r="A38" s="24" t="s">
        <v>35</v>
      </c>
      <c r="B38" s="18">
        <v>443243</v>
      </c>
      <c r="C38" s="31">
        <v>193994607.21000001</v>
      </c>
      <c r="D38" s="32">
        <v>7552735.96</v>
      </c>
      <c r="E38" s="28">
        <f>C38-D38</f>
        <v>186441871.25</v>
      </c>
      <c r="F38" s="31">
        <v>14869081.890000001</v>
      </c>
      <c r="G38" s="29">
        <v>9905258.25</v>
      </c>
      <c r="H38" s="30">
        <f>F38-G38</f>
        <v>4963823.6400000006</v>
      </c>
      <c r="I38" s="31">
        <v>69808908.950000003</v>
      </c>
      <c r="J38" s="19">
        <f>(E38+H38)/B38</f>
        <v>431.83015837813565</v>
      </c>
      <c r="K38" s="19">
        <f>I38/B38</f>
        <v>157.49579564708299</v>
      </c>
      <c r="L38" s="25">
        <f>J38+K38</f>
        <v>589.32595402521861</v>
      </c>
    </row>
    <row r="39" spans="1:12" ht="15.75">
      <c r="A39" s="24" t="s">
        <v>40</v>
      </c>
      <c r="B39" s="18">
        <v>787808</v>
      </c>
      <c r="C39" s="31">
        <v>354410872.99000001</v>
      </c>
      <c r="D39" s="32">
        <v>19637117.350000001</v>
      </c>
      <c r="E39" s="28">
        <f>C39-D39</f>
        <v>334773755.63999999</v>
      </c>
      <c r="F39" s="31">
        <v>26609950.32</v>
      </c>
      <c r="G39" s="29">
        <v>18553885.369999997</v>
      </c>
      <c r="H39" s="30">
        <f>F39-G39</f>
        <v>8056064.950000003</v>
      </c>
      <c r="I39" s="31">
        <v>107828105.25</v>
      </c>
      <c r="J39" s="19">
        <f>(E39+H39)/B39</f>
        <v>435.1692551865429</v>
      </c>
      <c r="K39" s="19">
        <f>I39/B39</f>
        <v>136.87104630823754</v>
      </c>
      <c r="L39" s="25">
        <f>J39+K39</f>
        <v>572.04030149478046</v>
      </c>
    </row>
    <row r="40" spans="1:12" ht="15.75">
      <c r="A40" s="24" t="s">
        <v>32</v>
      </c>
      <c r="B40" s="18">
        <v>244099</v>
      </c>
      <c r="C40" s="31">
        <v>96351573.829999998</v>
      </c>
      <c r="D40" s="32">
        <v>6333102.46</v>
      </c>
      <c r="E40" s="28">
        <f>C40-D40</f>
        <v>90018471.370000005</v>
      </c>
      <c r="F40" s="31">
        <v>8403885.3300000001</v>
      </c>
      <c r="G40" s="29">
        <v>5591994.4399999995</v>
      </c>
      <c r="H40" s="30">
        <f>F40-G40</f>
        <v>2811890.8900000006</v>
      </c>
      <c r="I40" s="31">
        <v>45003723.840000004</v>
      </c>
      <c r="J40" s="19">
        <f>(E40+H40)/B40</f>
        <v>380.29800310529748</v>
      </c>
      <c r="K40" s="19">
        <f>I40/B40</f>
        <v>184.36668663124391</v>
      </c>
      <c r="L40" s="25">
        <f>J40+K40</f>
        <v>564.66468973654139</v>
      </c>
    </row>
    <row r="41" spans="1:12" ht="15.75">
      <c r="A41" s="24" t="s">
        <v>5</v>
      </c>
      <c r="B41" s="18">
        <v>569002</v>
      </c>
      <c r="C41" s="31">
        <v>248209214.58000001</v>
      </c>
      <c r="D41" s="32">
        <v>8117857.3099999996</v>
      </c>
      <c r="E41" s="28">
        <f>C41-D41</f>
        <v>240091357.27000001</v>
      </c>
      <c r="F41" s="31">
        <v>18643163.140000001</v>
      </c>
      <c r="G41" s="29">
        <v>11651217.779999999</v>
      </c>
      <c r="H41" s="30">
        <f>F41-G41</f>
        <v>6991945.3600000013</v>
      </c>
      <c r="I41" s="31">
        <v>68452626.359999999</v>
      </c>
      <c r="J41" s="19">
        <f>(E41+H41)/B41</f>
        <v>434.23977882327307</v>
      </c>
      <c r="K41" s="19">
        <f>I41/B41</f>
        <v>120.30296266093968</v>
      </c>
      <c r="L41" s="25">
        <f>J41+K41</f>
        <v>554.5427414842128</v>
      </c>
    </row>
    <row r="42" spans="1:12" ht="15.75">
      <c r="A42" s="24" t="s">
        <v>38</v>
      </c>
      <c r="B42" s="18">
        <v>345110</v>
      </c>
      <c r="C42" s="31">
        <v>88532328.689999998</v>
      </c>
      <c r="D42" s="32">
        <v>0</v>
      </c>
      <c r="E42" s="28">
        <f>C42-D42</f>
        <v>88532328.689999998</v>
      </c>
      <c r="F42" s="31">
        <v>7224855.2800000003</v>
      </c>
      <c r="G42" s="29">
        <v>0</v>
      </c>
      <c r="H42" s="30">
        <f>F42-G42</f>
        <v>7224855.2800000003</v>
      </c>
      <c r="I42" s="31">
        <v>95130352.920000002</v>
      </c>
      <c r="J42" s="19">
        <f>(E42+H42)/B42</f>
        <v>277.46858674045956</v>
      </c>
      <c r="K42" s="19">
        <f>I42/B42</f>
        <v>275.65226426356816</v>
      </c>
      <c r="L42" s="25">
        <f>J42+K42</f>
        <v>553.12085100402771</v>
      </c>
    </row>
    <row r="43" spans="1:12" ht="15.75">
      <c r="A43" s="24" t="s">
        <v>63</v>
      </c>
      <c r="B43" s="18">
        <v>82671</v>
      </c>
      <c r="C43" s="31">
        <v>26607884.98</v>
      </c>
      <c r="D43" s="32">
        <v>1660943.86</v>
      </c>
      <c r="E43" s="28">
        <f>C43-D43</f>
        <v>24946941.120000001</v>
      </c>
      <c r="F43" s="31">
        <v>2280791.48</v>
      </c>
      <c r="G43" s="29">
        <v>1872507.7599999998</v>
      </c>
      <c r="H43" s="30">
        <f>F43-G43</f>
        <v>408283.7200000002</v>
      </c>
      <c r="I43" s="31">
        <v>20264623.109999999</v>
      </c>
      <c r="J43" s="19">
        <f>(E43+H43)/B43</f>
        <v>306.70035248152317</v>
      </c>
      <c r="K43" s="19">
        <f>I43/B43</f>
        <v>245.12372065174003</v>
      </c>
      <c r="L43" s="25">
        <f>J43+K43</f>
        <v>551.82407313326325</v>
      </c>
    </row>
    <row r="44" spans="1:12" ht="15.75">
      <c r="A44" s="24" t="s">
        <v>3</v>
      </c>
      <c r="B44" s="18">
        <v>114238</v>
      </c>
      <c r="C44" s="31">
        <v>43597307.850000001</v>
      </c>
      <c r="D44" s="32">
        <v>1973585.91</v>
      </c>
      <c r="E44" s="28">
        <f>C44-D44</f>
        <v>41623721.940000005</v>
      </c>
      <c r="F44" s="31">
        <v>3789958.49</v>
      </c>
      <c r="G44" s="29">
        <v>2447699.79</v>
      </c>
      <c r="H44" s="30">
        <f>F44-G44</f>
        <v>1342258.7000000002</v>
      </c>
      <c r="I44" s="31">
        <v>19665333.5</v>
      </c>
      <c r="J44" s="19">
        <f>(E44+H44)/B44</f>
        <v>376.10935625623705</v>
      </c>
      <c r="K44" s="19">
        <f>I44/B44</f>
        <v>172.14353805213676</v>
      </c>
      <c r="L44" s="25">
        <f>J44+K44</f>
        <v>548.25289430837381</v>
      </c>
    </row>
    <row r="45" spans="1:12" ht="15.75">
      <c r="A45" s="24" t="s">
        <v>39</v>
      </c>
      <c r="B45" s="18">
        <v>150979</v>
      </c>
      <c r="C45" s="31">
        <v>51578681.149999999</v>
      </c>
      <c r="D45" s="32">
        <v>3479843.67</v>
      </c>
      <c r="E45" s="28">
        <f>C45-D45</f>
        <v>48098837.479999997</v>
      </c>
      <c r="F45" s="31">
        <v>6203267.4900000002</v>
      </c>
      <c r="G45" s="29">
        <v>3807056.76</v>
      </c>
      <c r="H45" s="30">
        <f>F45-G45</f>
        <v>2396210.7300000004</v>
      </c>
      <c r="I45" s="31">
        <v>32212473.239999998</v>
      </c>
      <c r="J45" s="19">
        <f>(E45+H45)/B45</f>
        <v>334.45080580743013</v>
      </c>
      <c r="K45" s="19">
        <f>I45/B45</f>
        <v>213.35730955960761</v>
      </c>
      <c r="L45" s="25">
        <f>J45+K45</f>
        <v>547.80811536703777</v>
      </c>
    </row>
    <row r="46" spans="1:12" ht="15.75">
      <c r="A46" s="24" t="s">
        <v>14</v>
      </c>
      <c r="B46" s="18">
        <v>58149</v>
      </c>
      <c r="C46" s="31">
        <v>24465464.629999999</v>
      </c>
      <c r="D46" s="32">
        <v>1144620.7</v>
      </c>
      <c r="E46" s="28">
        <f>C46-D46</f>
        <v>23320843.93</v>
      </c>
      <c r="F46" s="31">
        <v>1682322.49</v>
      </c>
      <c r="G46" s="29">
        <v>1467463.32</v>
      </c>
      <c r="H46" s="30">
        <f>F46-G46</f>
        <v>214859.16999999993</v>
      </c>
      <c r="I46" s="31">
        <v>8312320.2400000002</v>
      </c>
      <c r="J46" s="19">
        <f>(E46+H46)/B46</f>
        <v>404.74820031298907</v>
      </c>
      <c r="K46" s="19">
        <f>I46/B46</f>
        <v>142.94863609004454</v>
      </c>
      <c r="L46" s="25">
        <f>J46+K46</f>
        <v>547.69683640303356</v>
      </c>
    </row>
    <row r="47" spans="1:12" ht="15.75">
      <c r="A47" s="24" t="s">
        <v>41</v>
      </c>
      <c r="B47" s="18">
        <v>329988</v>
      </c>
      <c r="C47" s="31">
        <v>136188731.09</v>
      </c>
      <c r="D47" s="32">
        <v>6183594.5700000003</v>
      </c>
      <c r="E47" s="28">
        <f>C47-D47</f>
        <v>130005136.52000001</v>
      </c>
      <c r="F47" s="31">
        <v>13216676.91</v>
      </c>
      <c r="G47" s="29">
        <v>7675525.5599999996</v>
      </c>
      <c r="H47" s="30">
        <f>F47-G47</f>
        <v>5541151.3500000006</v>
      </c>
      <c r="I47" s="31">
        <v>44691544.829999998</v>
      </c>
      <c r="J47" s="19">
        <f>(E47+H47)/B47</f>
        <v>410.76126365201162</v>
      </c>
      <c r="K47" s="19">
        <f>I47/B47</f>
        <v>135.43384859449435</v>
      </c>
      <c r="L47" s="25">
        <f>J47+K47</f>
        <v>546.19511224650591</v>
      </c>
    </row>
    <row r="48" spans="1:12" ht="15.75">
      <c r="A48" s="24" t="s">
        <v>23</v>
      </c>
      <c r="B48" s="18">
        <v>172816</v>
      </c>
      <c r="C48" s="31">
        <v>67570836.290000007</v>
      </c>
      <c r="D48" s="32">
        <v>3106188.63</v>
      </c>
      <c r="E48" s="28">
        <f>C48-D48</f>
        <v>64464647.660000004</v>
      </c>
      <c r="F48" s="31">
        <v>6968117.5800000001</v>
      </c>
      <c r="G48" s="29">
        <v>3873241.79</v>
      </c>
      <c r="H48" s="30">
        <f>F48-G48</f>
        <v>3094875.79</v>
      </c>
      <c r="I48" s="31">
        <v>26549811.93</v>
      </c>
      <c r="J48" s="19">
        <f>(E48+H48)/B48</f>
        <v>390.93326688501065</v>
      </c>
      <c r="K48" s="19">
        <f>I48/B48</f>
        <v>153.63051991713729</v>
      </c>
      <c r="L48" s="25">
        <f>J48+K48</f>
        <v>544.56378680214789</v>
      </c>
    </row>
    <row r="49" spans="1:12" ht="15.75">
      <c r="A49" s="24" t="s">
        <v>16</v>
      </c>
      <c r="B49" s="18">
        <v>78892</v>
      </c>
      <c r="C49" s="31">
        <v>25047760.140000001</v>
      </c>
      <c r="D49" s="32">
        <v>1645818.32</v>
      </c>
      <c r="E49" s="28">
        <f>C49-D49</f>
        <v>23401941.82</v>
      </c>
      <c r="F49" s="31">
        <v>2565260.35</v>
      </c>
      <c r="G49" s="29">
        <v>2008597.78</v>
      </c>
      <c r="H49" s="30">
        <f>F49-G49</f>
        <v>556662.57000000007</v>
      </c>
      <c r="I49" s="31">
        <v>18312511.93</v>
      </c>
      <c r="J49" s="19">
        <f>(E49+H49)/B49</f>
        <v>303.68864257465901</v>
      </c>
      <c r="K49" s="19">
        <f>I49/B49</f>
        <v>232.12127883689092</v>
      </c>
      <c r="L49" s="25">
        <f>J49+K49</f>
        <v>535.80992141154991</v>
      </c>
    </row>
    <row r="50" spans="1:12" ht="15.75">
      <c r="A50" s="24" t="s">
        <v>4</v>
      </c>
      <c r="B50" s="18">
        <v>325916</v>
      </c>
      <c r="C50" s="31">
        <v>126287427.55</v>
      </c>
      <c r="D50" s="32">
        <v>5352428.9000000004</v>
      </c>
      <c r="E50" s="28">
        <f>C50-D50</f>
        <v>120934998.64999999</v>
      </c>
      <c r="F50" s="31">
        <v>11181513.15</v>
      </c>
      <c r="G50" s="29">
        <v>6597557.7999999998</v>
      </c>
      <c r="H50" s="30">
        <f>F50-G50</f>
        <v>4583955.3500000006</v>
      </c>
      <c r="I50" s="31">
        <v>49041226.340000004</v>
      </c>
      <c r="J50" s="19">
        <f>(E50+H50)/B50</f>
        <v>385.12670135863226</v>
      </c>
      <c r="K50" s="19">
        <f>I50/B50</f>
        <v>150.47198155352913</v>
      </c>
      <c r="L50" s="25">
        <f>J50+K50</f>
        <v>535.59868291216139</v>
      </c>
    </row>
    <row r="51" spans="1:12" ht="15.75">
      <c r="A51" s="24" t="s">
        <v>2</v>
      </c>
      <c r="B51" s="18">
        <v>195389</v>
      </c>
      <c r="C51" s="31">
        <v>75961227.049999997</v>
      </c>
      <c r="D51" s="32">
        <v>3124847.89</v>
      </c>
      <c r="E51" s="28">
        <f>C51-D51</f>
        <v>72836379.159999996</v>
      </c>
      <c r="F51" s="31">
        <v>6306843.3600000003</v>
      </c>
      <c r="G51" s="29">
        <v>4065624.62</v>
      </c>
      <c r="H51" s="30">
        <f>F51-G51</f>
        <v>2241218.7400000002</v>
      </c>
      <c r="I51" s="31">
        <v>25335990.199999999</v>
      </c>
      <c r="J51" s="19">
        <f>(E51+H51)/B51</f>
        <v>384.24679946158682</v>
      </c>
      <c r="K51" s="19">
        <f>I51/B51</f>
        <v>129.66948088172825</v>
      </c>
      <c r="L51" s="25">
        <f>J51+K51</f>
        <v>513.91628034331507</v>
      </c>
    </row>
    <row r="52" spans="1:12" ht="15.75">
      <c r="A52" s="24" t="s">
        <v>9</v>
      </c>
      <c r="B52" s="18">
        <v>35484</v>
      </c>
      <c r="C52" s="31">
        <v>12713775.57</v>
      </c>
      <c r="D52" s="32">
        <v>804923.79</v>
      </c>
      <c r="E52" s="28">
        <f>C52-D52</f>
        <v>11908851.780000001</v>
      </c>
      <c r="F52" s="31">
        <v>1864177.26</v>
      </c>
      <c r="G52" s="29">
        <v>951176.37000000011</v>
      </c>
      <c r="H52" s="30">
        <f>F52-G52</f>
        <v>913000.8899999999</v>
      </c>
      <c r="I52" s="31">
        <v>4437070.79</v>
      </c>
      <c r="J52" s="19">
        <f>(E52+H52)/B52</f>
        <v>361.34180672979375</v>
      </c>
      <c r="K52" s="19">
        <f>I52/B52</f>
        <v>125.04426755720888</v>
      </c>
      <c r="L52" s="25">
        <f>J52+K52</f>
        <v>486.38607428700266</v>
      </c>
    </row>
    <row r="53" spans="1:12" ht="15.75">
      <c r="A53" s="24" t="s">
        <v>18</v>
      </c>
      <c r="B53" s="18">
        <v>299715</v>
      </c>
      <c r="C53" s="31">
        <v>112602789.31999999</v>
      </c>
      <c r="D53" s="32">
        <v>7257835.3700000001</v>
      </c>
      <c r="E53" s="28">
        <f>C53-D53</f>
        <v>105344953.94999999</v>
      </c>
      <c r="F53" s="31">
        <v>13162474.27</v>
      </c>
      <c r="G53" s="29">
        <v>7578566.2599999998</v>
      </c>
      <c r="H53" s="30">
        <f>F53-G53</f>
        <v>5583908.0099999998</v>
      </c>
      <c r="I53" s="31">
        <v>34147356.469999999</v>
      </c>
      <c r="J53" s="19">
        <f>(E53+H53)/B53</f>
        <v>370.11448195785994</v>
      </c>
      <c r="K53" s="19">
        <f>I53/B53</f>
        <v>113.9327576864688</v>
      </c>
      <c r="L53" s="25">
        <f>J53+K53</f>
        <v>484.04723964432873</v>
      </c>
    </row>
    <row r="54" spans="1:12" ht="15.75">
      <c r="A54" s="24" t="s">
        <v>30</v>
      </c>
      <c r="B54" s="18">
        <v>150543</v>
      </c>
      <c r="C54" s="31">
        <v>61508697.359999999</v>
      </c>
      <c r="D54" s="32">
        <v>2698231.96</v>
      </c>
      <c r="E54" s="28">
        <f>C54-D54</f>
        <v>58810465.399999999</v>
      </c>
      <c r="F54" s="31">
        <v>4432406.3</v>
      </c>
      <c r="G54" s="29">
        <v>2943443.77</v>
      </c>
      <c r="H54" s="30">
        <f>F54-G54</f>
        <v>1488962.5299999998</v>
      </c>
      <c r="I54" s="31">
        <v>12170365.779999999</v>
      </c>
      <c r="J54" s="19">
        <f>(E54+H54)/B54</f>
        <v>400.54620892369621</v>
      </c>
      <c r="K54" s="19">
        <f>I54/B54</f>
        <v>80.843119773088077</v>
      </c>
      <c r="L54" s="25">
        <f>J54+K54</f>
        <v>481.38932869678428</v>
      </c>
    </row>
    <row r="55" spans="1:12" ht="15.75">
      <c r="A55" s="24" t="s">
        <v>36</v>
      </c>
      <c r="B55" s="18">
        <v>197138</v>
      </c>
      <c r="C55" s="31">
        <v>51111049.990000002</v>
      </c>
      <c r="D55" s="32">
        <v>0</v>
      </c>
      <c r="E55" s="28">
        <f>C55-D55</f>
        <v>51111049.990000002</v>
      </c>
      <c r="F55" s="31">
        <v>6873589.5099999998</v>
      </c>
      <c r="G55" s="29">
        <v>0</v>
      </c>
      <c r="H55" s="30">
        <f>F55-G55</f>
        <v>6873589.5099999998</v>
      </c>
      <c r="I55" s="31">
        <v>36338276.490000002</v>
      </c>
      <c r="J55" s="19">
        <f>(E55+H55)/B55</f>
        <v>294.13222970710871</v>
      </c>
      <c r="K55" s="19">
        <f>I55/B55</f>
        <v>184.32913233369518</v>
      </c>
      <c r="L55" s="25">
        <f>J55+K55</f>
        <v>478.46136204080392</v>
      </c>
    </row>
    <row r="56" spans="1:12" ht="15.75">
      <c r="A56" s="24" t="s">
        <v>31</v>
      </c>
      <c r="B56" s="18">
        <v>95917</v>
      </c>
      <c r="C56" s="31">
        <v>34959232.469999999</v>
      </c>
      <c r="D56" s="32">
        <v>2005961.66</v>
      </c>
      <c r="E56" s="28">
        <f>C56-D56</f>
        <v>32953270.809999999</v>
      </c>
      <c r="F56" s="31">
        <v>2983064.28</v>
      </c>
      <c r="G56" s="29">
        <v>1935356.84</v>
      </c>
      <c r="H56" s="30">
        <f>F56-G56</f>
        <v>1047707.4399999997</v>
      </c>
      <c r="I56" s="31">
        <v>11206074.27</v>
      </c>
      <c r="J56" s="19">
        <f>(E56+H56)/B56</f>
        <v>354.48333715608288</v>
      </c>
      <c r="K56" s="19">
        <f>I56/B56</f>
        <v>116.83095040503768</v>
      </c>
      <c r="L56" s="25">
        <f>J56+K56</f>
        <v>471.31428756112058</v>
      </c>
    </row>
    <row r="57" spans="1:12" ht="15.75">
      <c r="A57" s="24" t="s">
        <v>1</v>
      </c>
      <c r="B57" s="18">
        <v>145115</v>
      </c>
      <c r="C57" s="31">
        <v>54434010.719999999</v>
      </c>
      <c r="D57" s="32">
        <v>2164514.61</v>
      </c>
      <c r="E57" s="28">
        <f>C57-D57</f>
        <v>52269496.109999999</v>
      </c>
      <c r="F57" s="31">
        <v>5734096.4000000004</v>
      </c>
      <c r="G57" s="29">
        <v>2939504.02</v>
      </c>
      <c r="H57" s="30">
        <f>F57-G57</f>
        <v>2794592.3800000004</v>
      </c>
      <c r="I57" s="31">
        <v>12478044.42</v>
      </c>
      <c r="J57" s="19">
        <f>(E57+H57)/B57</f>
        <v>379.45139020776628</v>
      </c>
      <c r="K57" s="19">
        <f>I57/B57</f>
        <v>85.987281948799222</v>
      </c>
      <c r="L57" s="25">
        <f>J57+K57</f>
        <v>465.43867215656553</v>
      </c>
    </row>
  </sheetData>
  <sortState ref="A10:L57">
    <sortCondition descending="1" ref="L10:L57"/>
  </sortState>
  <mergeCells count="4">
    <mergeCell ref="A3:L3"/>
    <mergeCell ref="A4:L4"/>
    <mergeCell ref="C8:I8"/>
    <mergeCell ref="J8:L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9" orientation="portrait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Capitales Ing trib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2018-10-09T08:59:15Z</dcterms:modified>
</cp:coreProperties>
</file>