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708" yWindow="-120" windowWidth="12708" windowHeight="10416"/>
  </bookViews>
  <sheets>
    <sheet name="Orden ALFABETICO" sheetId="13" r:id="rId1"/>
    <sheet name="Orden INGRESOS POR HABITANTE" sheetId="1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4" l="1"/>
  <c r="J12" i="14"/>
  <c r="F12" i="14"/>
  <c r="N12" i="14" s="1"/>
  <c r="M20" i="14"/>
  <c r="J20" i="14"/>
  <c r="F20" i="14"/>
  <c r="M26" i="14"/>
  <c r="J26" i="14"/>
  <c r="F26" i="14"/>
  <c r="M34" i="14"/>
  <c r="J34" i="14"/>
  <c r="F34" i="14"/>
  <c r="N34" i="14" s="1"/>
  <c r="M22" i="14"/>
  <c r="J22" i="14"/>
  <c r="F22" i="14"/>
  <c r="M27" i="14"/>
  <c r="J27" i="14"/>
  <c r="F27" i="14"/>
  <c r="N27" i="14" s="1"/>
  <c r="M15" i="14"/>
  <c r="J15" i="14"/>
  <c r="F15" i="14"/>
  <c r="N15" i="14" s="1"/>
  <c r="M10" i="14"/>
  <c r="J10" i="14"/>
  <c r="F10" i="14"/>
  <c r="N10" i="14" s="1"/>
  <c r="M28" i="14"/>
  <c r="J28" i="14"/>
  <c r="F28" i="14"/>
  <c r="N28" i="14" s="1"/>
  <c r="M30" i="14"/>
  <c r="J30" i="14"/>
  <c r="F30" i="14"/>
  <c r="M33" i="14"/>
  <c r="J33" i="14"/>
  <c r="F33" i="14"/>
  <c r="N33" i="14" s="1"/>
  <c r="M21" i="14"/>
  <c r="J21" i="14"/>
  <c r="F21" i="14"/>
  <c r="L21" i="14" s="1"/>
  <c r="M24" i="14"/>
  <c r="J24" i="14"/>
  <c r="F24" i="14"/>
  <c r="N24" i="14" s="1"/>
  <c r="M23" i="14"/>
  <c r="J23" i="14"/>
  <c r="F23" i="14"/>
  <c r="N23" i="14" s="1"/>
  <c r="M17" i="14"/>
  <c r="J17" i="14"/>
  <c r="F17" i="14"/>
  <c r="N17" i="14" s="1"/>
  <c r="M16" i="14"/>
  <c r="J16" i="14"/>
  <c r="F16" i="14"/>
  <c r="N16" i="14" s="1"/>
  <c r="M11" i="14"/>
  <c r="J11" i="14"/>
  <c r="F11" i="14"/>
  <c r="N11" i="14" s="1"/>
  <c r="M19" i="14"/>
  <c r="J19" i="14"/>
  <c r="F19" i="14"/>
  <c r="N19" i="14" s="1"/>
  <c r="M32" i="14"/>
  <c r="J32" i="14"/>
  <c r="F32" i="14"/>
  <c r="N32" i="14" s="1"/>
  <c r="M31" i="14"/>
  <c r="J31" i="14"/>
  <c r="F31" i="14"/>
  <c r="N31" i="14" s="1"/>
  <c r="M25" i="14"/>
  <c r="J25" i="14"/>
  <c r="F25" i="14"/>
  <c r="N25" i="14" s="1"/>
  <c r="M18" i="14"/>
  <c r="J18" i="14"/>
  <c r="F18" i="14"/>
  <c r="L18" i="14" s="1"/>
  <c r="M13" i="14"/>
  <c r="J13" i="14"/>
  <c r="F13" i="14"/>
  <c r="N13" i="14" s="1"/>
  <c r="M29" i="14"/>
  <c r="J29" i="14"/>
  <c r="F29" i="14"/>
  <c r="L29" i="14" s="1"/>
  <c r="M14" i="14"/>
  <c r="J14" i="14"/>
  <c r="F14" i="14"/>
  <c r="N14" i="14" s="1"/>
  <c r="M24" i="13"/>
  <c r="J24" i="13"/>
  <c r="F24" i="13"/>
  <c r="M29" i="13"/>
  <c r="J29" i="13"/>
  <c r="F29" i="13"/>
  <c r="N29" i="13" s="1"/>
  <c r="M25" i="13"/>
  <c r="J25" i="13"/>
  <c r="F25" i="13"/>
  <c r="M32" i="13"/>
  <c r="J32" i="13"/>
  <c r="F32" i="13"/>
  <c r="N32" i="13" s="1"/>
  <c r="M34" i="13"/>
  <c r="J34" i="13"/>
  <c r="F34" i="13"/>
  <c r="M12" i="13"/>
  <c r="J12" i="13"/>
  <c r="F12" i="13"/>
  <c r="N12" i="13" s="1"/>
  <c r="M10" i="13"/>
  <c r="J10" i="13"/>
  <c r="F10" i="13"/>
  <c r="M18" i="13"/>
  <c r="J18" i="13"/>
  <c r="F18" i="13"/>
  <c r="N18" i="13" s="1"/>
  <c r="M19" i="13"/>
  <c r="J19" i="13"/>
  <c r="F19" i="13"/>
  <c r="M14" i="13"/>
  <c r="J14" i="13"/>
  <c r="F14" i="13"/>
  <c r="N14" i="13" s="1"/>
  <c r="M17" i="13"/>
  <c r="J17" i="13"/>
  <c r="F17" i="13"/>
  <c r="M28" i="13"/>
  <c r="J28" i="13"/>
  <c r="F28" i="13"/>
  <c r="N28" i="13" s="1"/>
  <c r="M31" i="13"/>
  <c r="J31" i="13"/>
  <c r="F31" i="13"/>
  <c r="M30" i="13"/>
  <c r="J30" i="13"/>
  <c r="F30" i="13"/>
  <c r="N30" i="13" s="1"/>
  <c r="M13" i="13"/>
  <c r="J13" i="13"/>
  <c r="F13" i="13"/>
  <c r="M22" i="13"/>
  <c r="J22" i="13"/>
  <c r="F22" i="13"/>
  <c r="N22" i="13" s="1"/>
  <c r="M11" i="13"/>
  <c r="J11" i="13"/>
  <c r="F11" i="13"/>
  <c r="M16" i="13"/>
  <c r="J16" i="13"/>
  <c r="F16" i="13"/>
  <c r="N16" i="13" s="1"/>
  <c r="M21" i="13"/>
  <c r="J21" i="13"/>
  <c r="F21" i="13"/>
  <c r="M27" i="13"/>
  <c r="J27" i="13"/>
  <c r="F27" i="13"/>
  <c r="N27" i="13" s="1"/>
  <c r="M23" i="13"/>
  <c r="J23" i="13"/>
  <c r="F23" i="13"/>
  <c r="M20" i="13"/>
  <c r="J20" i="13"/>
  <c r="F20" i="13"/>
  <c r="N20" i="13" s="1"/>
  <c r="M15" i="13"/>
  <c r="J15" i="13"/>
  <c r="F15" i="13"/>
  <c r="M26" i="13"/>
  <c r="J26" i="13"/>
  <c r="F26" i="13"/>
  <c r="N26" i="13" s="1"/>
  <c r="M33" i="13"/>
  <c r="J33" i="13"/>
  <c r="F33" i="13"/>
  <c r="N20" i="14" l="1"/>
  <c r="N21" i="14"/>
  <c r="N30" i="14"/>
  <c r="L10" i="14"/>
  <c r="N22" i="14"/>
  <c r="N26" i="14"/>
  <c r="N29" i="14"/>
  <c r="N18" i="14"/>
  <c r="N35" i="14" s="1"/>
  <c r="L31" i="14"/>
  <c r="L19" i="14"/>
  <c r="L16" i="14"/>
  <c r="L23" i="14"/>
  <c r="L14" i="14"/>
  <c r="L13" i="14"/>
  <c r="L25" i="14"/>
  <c r="L32" i="14"/>
  <c r="L11" i="14"/>
  <c r="L17" i="14"/>
  <c r="L24" i="14"/>
  <c r="L33" i="14"/>
  <c r="L28" i="14"/>
  <c r="L15" i="14"/>
  <c r="L22" i="14"/>
  <c r="L26" i="14"/>
  <c r="L12" i="14"/>
  <c r="L30" i="14"/>
  <c r="L27" i="14"/>
  <c r="L34" i="14"/>
  <c r="L20" i="14"/>
  <c r="N33" i="13"/>
  <c r="N15" i="13"/>
  <c r="N23" i="13"/>
  <c r="N21" i="13"/>
  <c r="N11" i="13"/>
  <c r="N13" i="13"/>
  <c r="N31" i="13"/>
  <c r="N17" i="13"/>
  <c r="N19" i="13"/>
  <c r="N10" i="13"/>
  <c r="N34" i="13"/>
  <c r="N25" i="13"/>
  <c r="N24" i="13"/>
  <c r="L26" i="13"/>
  <c r="L20" i="13"/>
  <c r="L27" i="13"/>
  <c r="L16" i="13"/>
  <c r="L22" i="13"/>
  <c r="L30" i="13"/>
  <c r="L28" i="13"/>
  <c r="L14" i="13"/>
  <c r="L18" i="13"/>
  <c r="L12" i="13"/>
  <c r="L32" i="13"/>
  <c r="L29" i="13"/>
  <c r="L33" i="13"/>
  <c r="L15" i="13"/>
  <c r="L23" i="13"/>
  <c r="L21" i="13"/>
  <c r="L11" i="13"/>
  <c r="L13" i="13"/>
  <c r="L31" i="13"/>
  <c r="L17" i="13"/>
  <c r="L19" i="13"/>
  <c r="L10" i="13"/>
  <c r="L34" i="13"/>
  <c r="L25" i="13"/>
  <c r="L24" i="13"/>
  <c r="N35" i="13" l="1"/>
</calcChain>
</file>

<file path=xl/sharedStrings.xml><?xml version="1.0" encoding="utf-8"?>
<sst xmlns="http://schemas.openxmlformats.org/spreadsheetml/2006/main" count="148" uniqueCount="55">
  <si>
    <t xml:space="preserve">Granada               </t>
  </si>
  <si>
    <t xml:space="preserve">Huelva                </t>
  </si>
  <si>
    <t xml:space="preserve">Almería               </t>
  </si>
  <si>
    <t xml:space="preserve">Jaén                  </t>
  </si>
  <si>
    <t xml:space="preserve">Córdoba               </t>
  </si>
  <si>
    <t xml:space="preserve">Cádiz                 </t>
  </si>
  <si>
    <t xml:space="preserve">Málaga                </t>
  </si>
  <si>
    <t xml:space="preserve">Sevilla               </t>
  </si>
  <si>
    <t xml:space="preserve">Nota: En impuestos directos e impuestos indirectos se ha restado la cantidad recibida por PIE en concepto de IRPF, IVA e IIEE </t>
  </si>
  <si>
    <t>Derechos liquidados</t>
  </si>
  <si>
    <t>Euros por habitante</t>
  </si>
  <si>
    <t>Municipio</t>
  </si>
  <si>
    <t>Provincia</t>
  </si>
  <si>
    <t>Población</t>
  </si>
  <si>
    <t>Impuestos directos</t>
  </si>
  <si>
    <t>IRPF (PIE)</t>
  </si>
  <si>
    <t>Impuestos Indirectos</t>
  </si>
  <si>
    <t>Tasas y otros ingresos</t>
  </si>
  <si>
    <t>Impuestos directos e indirectos</t>
  </si>
  <si>
    <t>CONTRIBUCIÓN FISCAL ABSOLUTA</t>
  </si>
  <si>
    <t xml:space="preserve">Estepona                   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</si>
  <si>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</si>
  <si>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</si>
  <si>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Motril                                                                </t>
  </si>
  <si>
    <t xml:space="preserve">Línea de la Concepción (La)                                           </t>
  </si>
  <si>
    <t xml:space="preserve">Granada                                                               </t>
  </si>
  <si>
    <t xml:space="preserve">Cádiz                                                                 </t>
  </si>
  <si>
    <t xml:space="preserve">Ejido (El)                                                            </t>
  </si>
  <si>
    <t xml:space="preserve">Roquetas de Mar                                                       </t>
  </si>
  <si>
    <t xml:space="preserve">Sevilla                                                               </t>
  </si>
  <si>
    <t xml:space="preserve">Alcalá de Guadaíra                                                    </t>
  </si>
  <si>
    <t xml:space="preserve">Sanlúcar de Barrameda                                                 </t>
  </si>
  <si>
    <t xml:space="preserve">Jerez de la Frontera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</si>
  <si>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</si>
  <si>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</si>
  <si>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Chiclana de la Frontera                                               </t>
  </si>
  <si>
    <t xml:space="preserve">Algeciras                                                             </t>
  </si>
  <si>
    <t xml:space="preserve">Huelva                                                                </t>
  </si>
  <si>
    <t xml:space="preserve">Dos Hermanas                                                          </t>
  </si>
  <si>
    <t xml:space="preserve">Jaén                                                                  </t>
  </si>
  <si>
    <t xml:space="preserve">San Fernando                                                          </t>
  </si>
  <si>
    <t>Impuestos directos - IRPF</t>
  </si>
  <si>
    <t>Impuestos indirectos - IVA-IIEE</t>
  </si>
  <si>
    <t>IIEE (PIE)</t>
  </si>
  <si>
    <t>IVA (PIE)</t>
  </si>
  <si>
    <t/>
  </si>
  <si>
    <t>Municipios de Andalucía de más de 50.000 habitantes</t>
  </si>
  <si>
    <t xml:space="preserve">Benalmádena                                                           </t>
  </si>
  <si>
    <t xml:space="preserve">Torremolinos                                                          </t>
  </si>
  <si>
    <t xml:space="preserve">Linares                                                               </t>
  </si>
  <si>
    <t>Ingresos tributarios 2023 (impuestos directos e indirectos, tasas y otros ingresos)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</si>
  <si>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</si>
  <si>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Fuengirola                                                            </t>
  </si>
  <si>
    <t>MEDIA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</si>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</sst>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8"/>
      <color indexed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sz val="11"/>
      <color theme="1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  <font>
      <i/>
      <sz val="9"/>
      <color indexed="8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3" fontId="3" fillId="2" borderId="1" xfId="3" applyNumberFormat="1" applyFont="1" applyFill="1" applyBorder="1" applyAlignment="1">
      <alignment horizontal="left" vertical="center" wrapText="1"/>
    </xf>
    <xf numFmtId="4" fontId="4" fillId="3" borderId="1" xfId="5" applyNumberFormat="1" applyFont="1" applyFill="1" applyBorder="1" applyAlignment="1">
      <alignment horizontal="left" vertical="center" wrapText="1"/>
    </xf>
    <xf numFmtId="3" fontId="4" fillId="4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4" fillId="3" borderId="1" xfId="5" applyNumberFormat="1" applyFont="1" applyFill="1" applyBorder="1" applyAlignment="1">
      <alignment horizontal="right" vertical="center" wrapText="1"/>
    </xf>
    <xf numFmtId="4" fontId="3" fillId="3" borderId="1" xfId="5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3" fontId="8" fillId="0" borderId="0" xfId="0" applyNumberFormat="1" applyFont="1" applyFill="1" applyAlignment="1">
      <alignment vertical="center" wrapText="1"/>
    </xf>
    <xf numFmtId="4" fontId="8" fillId="0" borderId="0" xfId="0" applyNumberFormat="1" applyFont="1" applyFill="1" applyAlignment="1">
      <alignment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7" fillId="0" borderId="5" xfId="5" applyFont="1" applyFill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4" xfId="2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6">
    <cellStyle name="Normal" xfId="0" builtinId="0"/>
    <cellStyle name="Normal_CENSOResumen(INTERNET) 2" xfId="2"/>
    <cellStyle name="Normal_Hoja1" xfId="5"/>
    <cellStyle name="Normal_Hoja2" xfId="1"/>
    <cellStyle name="Normal_icio" xfId="3"/>
    <cellStyle name="Normal_IngGast (2) 2" xfId="4"/>
  </cellStyles>
  <dxfs count="0"/>
  <tableStyles count="0" defaultTableStyle="TableStyleMedium2" defaultPivotStyle="PivotStyleMedium9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0</xdr:col>
      <xdr:colOff>714375</xdr:colOff>
      <xdr:row>1</xdr:row>
      <xdr:rowOff>291465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1"/>
          <a:ext cx="685800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Normal="100" workbookViewId="0">
      <selection activeCell="L2" sqref="L2"/>
    </sheetView>
  </sheetViews>
  <sheetFormatPr baseColWidth="10" defaultColWidth="7.109375" defaultRowHeight="18"/>
  <cols>
    <col min="1" max="1" width="28.109375" style="27" customWidth="1"/>
    <col min="2" max="2" width="15.6640625" style="27" customWidth="1"/>
    <col min="3" max="3" width="11" style="28" customWidth="1"/>
    <col min="4" max="4" width="14.109375" style="27" hidden="1" customWidth="1"/>
    <col min="5" max="5" width="12.6640625" style="27" hidden="1" customWidth="1"/>
    <col min="6" max="6" width="14.44140625" style="27" hidden="1" customWidth="1"/>
    <col min="7" max="7" width="14.33203125" style="29" hidden="1" customWidth="1"/>
    <col min="8" max="9" width="12.6640625" style="27" hidden="1" customWidth="1"/>
    <col min="10" max="10" width="13.5546875" style="27" hidden="1" customWidth="1"/>
    <col min="11" max="11" width="13.6640625" style="27" hidden="1" customWidth="1"/>
    <col min="12" max="12" width="16.5546875" style="27" customWidth="1"/>
    <col min="13" max="13" width="15.44140625" style="27" customWidth="1"/>
    <col min="14" max="14" width="18.109375" style="27" customWidth="1"/>
    <col min="15" max="15" width="7.109375" style="27" customWidth="1"/>
    <col min="16" max="16384" width="7.109375" style="27"/>
  </cols>
  <sheetData>
    <row r="1" spans="1:14" s="14" customFormat="1" ht="16.8">
      <c r="C1" s="15"/>
      <c r="D1" s="16"/>
      <c r="E1" s="16"/>
      <c r="F1" s="16"/>
      <c r="G1" s="16"/>
      <c r="H1" s="16"/>
      <c r="I1" s="16"/>
      <c r="J1" s="16"/>
      <c r="K1" s="16"/>
      <c r="L1" s="16"/>
      <c r="N1" s="17"/>
    </row>
    <row r="2" spans="1:14" s="14" customFormat="1" ht="24" customHeight="1">
      <c r="A2" s="7"/>
      <c r="B2" s="7" t="s">
        <v>54</v>
      </c>
      <c r="C2" s="8" t="s">
        <v>54</v>
      </c>
      <c r="D2" s="7"/>
      <c r="E2" s="7"/>
      <c r="F2" s="7"/>
      <c r="G2" s="9"/>
      <c r="H2" s="7"/>
      <c r="I2" s="7"/>
      <c r="J2" s="7"/>
      <c r="K2" s="7"/>
      <c r="L2" s="7"/>
      <c r="M2" s="7"/>
      <c r="N2" s="7"/>
    </row>
    <row r="3" spans="1:14" s="14" customFormat="1" ht="39" customHeight="1">
      <c r="A3" s="38" t="s">
        <v>50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14" customFormat="1" ht="21.6">
      <c r="A4" s="39" t="s">
        <v>46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s="14" customFormat="1" ht="16.8">
      <c r="A5" s="30" t="s">
        <v>51</v>
      </c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1"/>
      <c r="N5" s="22"/>
    </row>
    <row r="6" spans="1:14" s="14" customFormat="1" ht="16.8">
      <c r="A6" s="31" t="s">
        <v>8</v>
      </c>
      <c r="B6" s="24"/>
      <c r="C6" s="25"/>
      <c r="D6" s="26"/>
      <c r="E6" s="26"/>
      <c r="F6" s="26"/>
      <c r="G6" s="26"/>
      <c r="H6" s="26"/>
      <c r="I6" s="26"/>
      <c r="J6" s="26"/>
      <c r="K6" s="21"/>
      <c r="L6" s="26"/>
      <c r="M6" s="21"/>
      <c r="N6" s="22"/>
    </row>
    <row r="7" spans="1:14" s="14" customFormat="1" ht="16.8">
      <c r="A7" s="23"/>
      <c r="B7" s="24"/>
      <c r="C7" s="25"/>
      <c r="D7" s="26"/>
      <c r="E7" s="26"/>
      <c r="F7" s="26"/>
      <c r="G7" s="26"/>
      <c r="H7" s="26"/>
      <c r="I7" s="26"/>
      <c r="J7" s="26"/>
      <c r="K7" s="21"/>
      <c r="L7" s="26"/>
      <c r="M7" s="21"/>
      <c r="N7" s="22"/>
    </row>
    <row r="8" spans="1:14" s="14" customFormat="1" ht="16.8">
      <c r="A8" s="24"/>
      <c r="B8" s="24"/>
      <c r="C8" s="25"/>
      <c r="D8" s="40" t="s">
        <v>9</v>
      </c>
      <c r="E8" s="41"/>
      <c r="F8" s="41"/>
      <c r="G8" s="41"/>
      <c r="H8" s="41"/>
      <c r="I8" s="41"/>
      <c r="J8" s="41"/>
      <c r="K8" s="42"/>
      <c r="L8" s="43" t="s">
        <v>10</v>
      </c>
      <c r="M8" s="44"/>
      <c r="N8" s="45"/>
    </row>
    <row r="9" spans="1:14" s="14" customFormat="1" ht="50.4">
      <c r="A9" s="10" t="s">
        <v>11</v>
      </c>
      <c r="B9" s="10" t="s">
        <v>12</v>
      </c>
      <c r="C9" s="10" t="s">
        <v>13</v>
      </c>
      <c r="D9" s="11" t="s">
        <v>14</v>
      </c>
      <c r="E9" s="11" t="s">
        <v>15</v>
      </c>
      <c r="F9" s="11" t="s">
        <v>41</v>
      </c>
      <c r="G9" s="11" t="s">
        <v>16</v>
      </c>
      <c r="H9" s="11" t="s">
        <v>44</v>
      </c>
      <c r="I9" s="11" t="s">
        <v>43</v>
      </c>
      <c r="J9" s="11" t="s">
        <v>42</v>
      </c>
      <c r="K9" s="11" t="s">
        <v>17</v>
      </c>
      <c r="L9" s="12" t="s">
        <v>18</v>
      </c>
      <c r="M9" s="12" t="s">
        <v>17</v>
      </c>
      <c r="N9" s="13" t="s">
        <v>19</v>
      </c>
    </row>
    <row r="10" spans="1:14" ht="15" customHeight="1">
      <c r="A10" s="1" t="s">
        <v>30</v>
      </c>
      <c r="B10" s="2" t="s">
        <v>7</v>
      </c>
      <c r="C10" s="3">
        <v>76547</v>
      </c>
      <c r="D10" s="4">
        <v>39312900.030000001</v>
      </c>
      <c r="E10" s="4">
        <v>1707878.7</v>
      </c>
      <c r="F10" s="4">
        <f t="shared" ref="F10:F34" si="0">D10-E10</f>
        <v>37605021.329999998</v>
      </c>
      <c r="G10" s="4">
        <v>11043188.16</v>
      </c>
      <c r="H10" s="4">
        <v>1545192.4</v>
      </c>
      <c r="I10" s="4">
        <v>306165.11</v>
      </c>
      <c r="J10" s="4">
        <f t="shared" ref="J10:J34" si="1">G10-H10-I10</f>
        <v>9191830.6500000004</v>
      </c>
      <c r="K10" s="4">
        <v>22828856.030000001</v>
      </c>
      <c r="L10" s="5">
        <f t="shared" ref="L10:L34" si="2">(F10+J10)/C10</f>
        <v>611.34795589637736</v>
      </c>
      <c r="M10" s="5">
        <f t="shared" ref="M10:M34" si="3">K10/C10</f>
        <v>298.23319045814992</v>
      </c>
      <c r="N10" s="6">
        <f t="shared" ref="N10:N34" si="4">(F10+J10+K10)/C10</f>
        <v>909.58114635452716</v>
      </c>
    </row>
    <row r="11" spans="1:14" ht="15" customHeight="1">
      <c r="A11" s="1" t="s">
        <v>36</v>
      </c>
      <c r="B11" s="2" t="s">
        <v>5</v>
      </c>
      <c r="C11" s="3">
        <v>123639</v>
      </c>
      <c r="D11" s="4">
        <v>44357364.939999998</v>
      </c>
      <c r="E11" s="4">
        <v>2734537.32</v>
      </c>
      <c r="F11" s="4">
        <f t="shared" si="0"/>
        <v>41622827.619999997</v>
      </c>
      <c r="G11" s="4">
        <v>4480373.04</v>
      </c>
      <c r="H11" s="4">
        <v>2461169.1</v>
      </c>
      <c r="I11" s="4">
        <v>561726.75</v>
      </c>
      <c r="J11" s="4">
        <f t="shared" si="1"/>
        <v>1457477.19</v>
      </c>
      <c r="K11" s="4">
        <v>20000244.140000001</v>
      </c>
      <c r="L11" s="5">
        <f t="shared" si="2"/>
        <v>348.43621195577441</v>
      </c>
      <c r="M11" s="5">
        <f t="shared" si="3"/>
        <v>161.76323118109983</v>
      </c>
      <c r="N11" s="6">
        <f t="shared" si="4"/>
        <v>510.19944313687427</v>
      </c>
    </row>
    <row r="12" spans="1:14" ht="15" customHeight="1">
      <c r="A12" s="1" t="s">
        <v>47</v>
      </c>
      <c r="B12" s="2" t="s">
        <v>6</v>
      </c>
      <c r="C12" s="3">
        <v>75801</v>
      </c>
      <c r="D12" s="4">
        <v>51287324.119999997</v>
      </c>
      <c r="E12" s="4">
        <v>0</v>
      </c>
      <c r="F12" s="4">
        <f t="shared" si="0"/>
        <v>51287324.119999997</v>
      </c>
      <c r="G12" s="4">
        <v>1737057.99</v>
      </c>
      <c r="H12" s="4">
        <v>0</v>
      </c>
      <c r="I12" s="4">
        <v>0</v>
      </c>
      <c r="J12" s="4">
        <f t="shared" si="1"/>
        <v>1737057.99</v>
      </c>
      <c r="K12" s="4">
        <v>19089421.890000001</v>
      </c>
      <c r="L12" s="5">
        <f t="shared" si="2"/>
        <v>699.52087848445274</v>
      </c>
      <c r="M12" s="5">
        <f t="shared" si="3"/>
        <v>251.83601654331738</v>
      </c>
      <c r="N12" s="6">
        <f t="shared" si="4"/>
        <v>951.35689502777007</v>
      </c>
    </row>
    <row r="13" spans="1:14" ht="15" customHeight="1">
      <c r="A13" s="1" t="s">
        <v>26</v>
      </c>
      <c r="B13" s="2" t="s">
        <v>5</v>
      </c>
      <c r="C13" s="3">
        <v>111811</v>
      </c>
      <c r="D13" s="4">
        <v>57787632.039999999</v>
      </c>
      <c r="E13" s="4">
        <v>3781564.51</v>
      </c>
      <c r="F13" s="4">
        <f t="shared" si="0"/>
        <v>54006067.530000001</v>
      </c>
      <c r="G13" s="4">
        <v>4183286.75</v>
      </c>
      <c r="H13" s="4">
        <v>2017760.31</v>
      </c>
      <c r="I13" s="4">
        <v>610361.29</v>
      </c>
      <c r="J13" s="4">
        <f t="shared" si="1"/>
        <v>1555165.15</v>
      </c>
      <c r="K13" s="4">
        <v>21938254.66</v>
      </c>
      <c r="L13" s="5">
        <f t="shared" si="2"/>
        <v>496.92098881147649</v>
      </c>
      <c r="M13" s="5">
        <f t="shared" si="3"/>
        <v>196.20837538345958</v>
      </c>
      <c r="N13" s="6">
        <f t="shared" si="4"/>
        <v>693.1293641949361</v>
      </c>
    </row>
    <row r="14" spans="1:14" ht="15" customHeight="1">
      <c r="A14" s="1" t="s">
        <v>35</v>
      </c>
      <c r="B14" s="2" t="s">
        <v>5</v>
      </c>
      <c r="C14" s="3">
        <v>88709</v>
      </c>
      <c r="D14" s="4">
        <v>39674091.840000004</v>
      </c>
      <c r="E14" s="4">
        <v>1523241.38</v>
      </c>
      <c r="F14" s="4">
        <f t="shared" si="0"/>
        <v>38150850.460000001</v>
      </c>
      <c r="G14" s="4">
        <v>4082030.64</v>
      </c>
      <c r="H14" s="4">
        <v>1799224.89</v>
      </c>
      <c r="I14" s="4">
        <v>451776.72</v>
      </c>
      <c r="J14" s="4">
        <f t="shared" si="1"/>
        <v>1831029.03</v>
      </c>
      <c r="K14" s="4">
        <v>9166340.3800000008</v>
      </c>
      <c r="L14" s="5">
        <f t="shared" si="2"/>
        <v>450.70826511402453</v>
      </c>
      <c r="M14" s="5">
        <f t="shared" si="3"/>
        <v>103.33044426157437</v>
      </c>
      <c r="N14" s="6">
        <f t="shared" si="4"/>
        <v>554.03870937559896</v>
      </c>
    </row>
    <row r="15" spans="1:14" ht="15" customHeight="1">
      <c r="A15" s="1" t="s">
        <v>33</v>
      </c>
      <c r="B15" s="2" t="s">
        <v>4</v>
      </c>
      <c r="C15" s="3">
        <v>323763</v>
      </c>
      <c r="D15" s="4">
        <v>123845943.11</v>
      </c>
      <c r="E15" s="4">
        <v>9627853.0099999998</v>
      </c>
      <c r="F15" s="4">
        <f t="shared" si="0"/>
        <v>114218090.09999999</v>
      </c>
      <c r="G15" s="4">
        <v>17093829.579999998</v>
      </c>
      <c r="H15" s="4">
        <v>6531462.4699999997</v>
      </c>
      <c r="I15" s="4">
        <v>1834219.96</v>
      </c>
      <c r="J15" s="4">
        <f t="shared" si="1"/>
        <v>8728147.1499999985</v>
      </c>
      <c r="K15" s="4">
        <v>34448444.479999997</v>
      </c>
      <c r="L15" s="5">
        <f t="shared" si="2"/>
        <v>379.7414690684235</v>
      </c>
      <c r="M15" s="5">
        <f t="shared" si="3"/>
        <v>106.40018927425307</v>
      </c>
      <c r="N15" s="6">
        <f t="shared" si="4"/>
        <v>486.14165834267658</v>
      </c>
    </row>
    <row r="16" spans="1:14" ht="15" customHeight="1">
      <c r="A16" s="1" t="s">
        <v>38</v>
      </c>
      <c r="B16" s="2" t="s">
        <v>7</v>
      </c>
      <c r="C16" s="3">
        <v>138981</v>
      </c>
      <c r="D16" s="4">
        <v>43356799.229999997</v>
      </c>
      <c r="E16" s="4">
        <v>3194346.99</v>
      </c>
      <c r="F16" s="4">
        <f t="shared" si="0"/>
        <v>40162452.239999995</v>
      </c>
      <c r="G16" s="4">
        <v>11816621.109999999</v>
      </c>
      <c r="H16" s="4">
        <v>2818989.63</v>
      </c>
      <c r="I16" s="4">
        <v>602308.81000000006</v>
      </c>
      <c r="J16" s="4">
        <f t="shared" si="1"/>
        <v>8395322.6699999999</v>
      </c>
      <c r="K16" s="4">
        <v>17614469.370000001</v>
      </c>
      <c r="L16" s="5">
        <f t="shared" si="2"/>
        <v>349.38426770565758</v>
      </c>
      <c r="M16" s="5">
        <f t="shared" si="3"/>
        <v>126.74012541282622</v>
      </c>
      <c r="N16" s="6">
        <f t="shared" si="4"/>
        <v>476.12439311848385</v>
      </c>
    </row>
    <row r="17" spans="1:14" ht="15" customHeight="1">
      <c r="A17" s="1" t="s">
        <v>27</v>
      </c>
      <c r="B17" s="2" t="s">
        <v>2</v>
      </c>
      <c r="C17" s="3">
        <v>89975</v>
      </c>
      <c r="D17" s="4">
        <v>40473735.759999998</v>
      </c>
      <c r="E17" s="4">
        <v>1201621.93</v>
      </c>
      <c r="F17" s="4">
        <f t="shared" si="0"/>
        <v>39272113.829999998</v>
      </c>
      <c r="G17" s="4">
        <v>3515205.03</v>
      </c>
      <c r="H17" s="4">
        <v>1782198.4</v>
      </c>
      <c r="I17" s="4">
        <v>418486.82</v>
      </c>
      <c r="J17" s="4">
        <f t="shared" si="1"/>
        <v>1314519.8099999998</v>
      </c>
      <c r="K17" s="4">
        <v>16017251.82</v>
      </c>
      <c r="L17" s="5">
        <f t="shared" si="2"/>
        <v>451.08789819394275</v>
      </c>
      <c r="M17" s="5">
        <f t="shared" si="3"/>
        <v>178.01891436510141</v>
      </c>
      <c r="N17" s="6">
        <f t="shared" si="4"/>
        <v>629.10681255904422</v>
      </c>
    </row>
    <row r="18" spans="1:14" ht="15" customHeight="1">
      <c r="A18" s="1" t="s">
        <v>20</v>
      </c>
      <c r="B18" s="2" t="s">
        <v>6</v>
      </c>
      <c r="C18" s="3">
        <v>76975</v>
      </c>
      <c r="D18" s="4">
        <v>58599786.780000001</v>
      </c>
      <c r="E18" s="4">
        <v>0</v>
      </c>
      <c r="F18" s="4">
        <f t="shared" si="0"/>
        <v>58599786.780000001</v>
      </c>
      <c r="G18" s="4">
        <v>4828886.24</v>
      </c>
      <c r="H18" s="4">
        <v>0</v>
      </c>
      <c r="I18" s="4">
        <v>0</v>
      </c>
      <c r="J18" s="4">
        <f t="shared" si="1"/>
        <v>4828886.24</v>
      </c>
      <c r="K18" s="4">
        <v>25789020.989999998</v>
      </c>
      <c r="L18" s="5">
        <f t="shared" si="2"/>
        <v>824.01653809678476</v>
      </c>
      <c r="M18" s="5">
        <f t="shared" si="3"/>
        <v>335.03112685936992</v>
      </c>
      <c r="N18" s="6">
        <f t="shared" si="4"/>
        <v>1159.0476649561547</v>
      </c>
    </row>
    <row r="19" spans="1:14" ht="15" customHeight="1">
      <c r="A19" s="1" t="s">
        <v>52</v>
      </c>
      <c r="B19" s="2" t="s">
        <v>6</v>
      </c>
      <c r="C19" s="3">
        <v>85598</v>
      </c>
      <c r="D19" s="4">
        <v>44685597.439999998</v>
      </c>
      <c r="E19" s="4">
        <v>1359483.95</v>
      </c>
      <c r="F19" s="4">
        <f t="shared" si="0"/>
        <v>43326113.489999995</v>
      </c>
      <c r="G19" s="4">
        <v>6065253.4800000004</v>
      </c>
      <c r="H19" s="4">
        <v>1689307.38</v>
      </c>
      <c r="I19" s="4">
        <v>525490.43999999994</v>
      </c>
      <c r="J19" s="4">
        <f t="shared" si="1"/>
        <v>3850455.6600000006</v>
      </c>
      <c r="K19" s="4">
        <v>21906473.940000001</v>
      </c>
      <c r="L19" s="5">
        <f t="shared" si="2"/>
        <v>551.14102140236923</v>
      </c>
      <c r="M19" s="5">
        <f t="shared" si="3"/>
        <v>255.92273113857803</v>
      </c>
      <c r="N19" s="6">
        <f t="shared" si="4"/>
        <v>807.06375254094723</v>
      </c>
    </row>
    <row r="20" spans="1:14" ht="15" customHeight="1">
      <c r="A20" s="1" t="s">
        <v>25</v>
      </c>
      <c r="B20" s="2" t="s">
        <v>0</v>
      </c>
      <c r="C20" s="3">
        <v>230595</v>
      </c>
      <c r="D20" s="4">
        <v>111781895.72</v>
      </c>
      <c r="E20" s="4">
        <v>8421762.8100000005</v>
      </c>
      <c r="F20" s="4">
        <f t="shared" si="0"/>
        <v>103360132.91</v>
      </c>
      <c r="G20" s="4">
        <v>11457236.029999999</v>
      </c>
      <c r="H20" s="4">
        <v>4626178.8899999997</v>
      </c>
      <c r="I20" s="4">
        <v>1108253.19</v>
      </c>
      <c r="J20" s="4">
        <f t="shared" si="1"/>
        <v>5722803.9499999993</v>
      </c>
      <c r="K20" s="4">
        <v>63517463.240000002</v>
      </c>
      <c r="L20" s="5">
        <f t="shared" si="2"/>
        <v>473.04987905201762</v>
      </c>
      <c r="M20" s="5">
        <f t="shared" si="3"/>
        <v>275.45030568746068</v>
      </c>
      <c r="N20" s="6">
        <f t="shared" si="4"/>
        <v>748.5001847394783</v>
      </c>
    </row>
    <row r="21" spans="1:14" ht="15" customHeight="1">
      <c r="A21" s="1" t="s">
        <v>37</v>
      </c>
      <c r="B21" s="2" t="s">
        <v>1</v>
      </c>
      <c r="C21" s="3">
        <v>142532</v>
      </c>
      <c r="D21" s="4">
        <v>56024324.18</v>
      </c>
      <c r="E21" s="4">
        <v>3496081.07</v>
      </c>
      <c r="F21" s="4">
        <f t="shared" si="0"/>
        <v>52528243.109999999</v>
      </c>
      <c r="G21" s="4">
        <v>11944054.130000001</v>
      </c>
      <c r="H21" s="4">
        <v>2866320.24</v>
      </c>
      <c r="I21" s="4">
        <v>671756.80000000005</v>
      </c>
      <c r="J21" s="4">
        <f t="shared" si="1"/>
        <v>8405977.0899999999</v>
      </c>
      <c r="K21" s="4">
        <v>19494383.539999999</v>
      </c>
      <c r="L21" s="5">
        <f t="shared" si="2"/>
        <v>427.51255998652937</v>
      </c>
      <c r="M21" s="5">
        <f t="shared" si="3"/>
        <v>136.77197780147614</v>
      </c>
      <c r="N21" s="6">
        <f t="shared" si="4"/>
        <v>564.28453778800554</v>
      </c>
    </row>
    <row r="22" spans="1:14" ht="15" customHeight="1">
      <c r="A22" s="1" t="s">
        <v>39</v>
      </c>
      <c r="B22" s="2" t="s">
        <v>3</v>
      </c>
      <c r="C22" s="3">
        <v>111888</v>
      </c>
      <c r="D22" s="4">
        <v>45258623.5</v>
      </c>
      <c r="E22" s="4">
        <v>3249979.06</v>
      </c>
      <c r="F22" s="4">
        <f t="shared" si="0"/>
        <v>42008644.439999998</v>
      </c>
      <c r="G22" s="4">
        <v>4979420.7</v>
      </c>
      <c r="H22" s="4">
        <v>2259464.2000000002</v>
      </c>
      <c r="I22" s="4">
        <v>513892.65</v>
      </c>
      <c r="J22" s="4">
        <f t="shared" si="1"/>
        <v>2206063.85</v>
      </c>
      <c r="K22" s="4">
        <v>18501629.559999999</v>
      </c>
      <c r="L22" s="5">
        <f t="shared" si="2"/>
        <v>395.1693505112255</v>
      </c>
      <c r="M22" s="5">
        <f t="shared" si="3"/>
        <v>165.35847955097955</v>
      </c>
      <c r="N22" s="6">
        <f t="shared" si="4"/>
        <v>560.527830062205</v>
      </c>
    </row>
    <row r="23" spans="1:14" ht="15" customHeight="1">
      <c r="A23" s="1" t="s">
        <v>32</v>
      </c>
      <c r="B23" s="2" t="s">
        <v>5</v>
      </c>
      <c r="C23" s="3">
        <v>213231</v>
      </c>
      <c r="D23" s="4">
        <v>79791810.359999999</v>
      </c>
      <c r="E23" s="4">
        <v>4343366.04</v>
      </c>
      <c r="F23" s="4">
        <f t="shared" si="0"/>
        <v>75448444.319999993</v>
      </c>
      <c r="G23" s="4">
        <v>12266398.949999999</v>
      </c>
      <c r="H23" s="4">
        <v>4267225.43</v>
      </c>
      <c r="I23" s="4">
        <v>964961.26</v>
      </c>
      <c r="J23" s="4">
        <f t="shared" si="1"/>
        <v>7034212.2599999998</v>
      </c>
      <c r="K23" s="4">
        <v>45155666.600000001</v>
      </c>
      <c r="L23" s="5">
        <f t="shared" si="2"/>
        <v>386.8230068798627</v>
      </c>
      <c r="M23" s="5">
        <f t="shared" si="3"/>
        <v>211.76877001936867</v>
      </c>
      <c r="N23" s="6">
        <f t="shared" si="4"/>
        <v>598.59177689923138</v>
      </c>
    </row>
    <row r="24" spans="1:14" ht="15" customHeight="1">
      <c r="A24" s="1" t="s">
        <v>49</v>
      </c>
      <c r="B24" s="2" t="s">
        <v>3</v>
      </c>
      <c r="C24" s="3">
        <v>55096</v>
      </c>
      <c r="D24" s="4">
        <v>18516523.870000001</v>
      </c>
      <c r="E24" s="4">
        <v>0</v>
      </c>
      <c r="F24" s="4">
        <f t="shared" si="0"/>
        <v>18516523.870000001</v>
      </c>
      <c r="G24" s="4">
        <v>737124.39</v>
      </c>
      <c r="H24" s="4">
        <v>0</v>
      </c>
      <c r="I24" s="4">
        <v>0</v>
      </c>
      <c r="J24" s="4">
        <f t="shared" si="1"/>
        <v>737124.39</v>
      </c>
      <c r="K24" s="4">
        <v>6839045.71</v>
      </c>
      <c r="L24" s="5">
        <f t="shared" si="2"/>
        <v>349.45637178742561</v>
      </c>
      <c r="M24" s="5">
        <f t="shared" si="3"/>
        <v>124.12962302163497</v>
      </c>
      <c r="N24" s="6">
        <f t="shared" si="4"/>
        <v>473.58599480906059</v>
      </c>
    </row>
    <row r="25" spans="1:14" ht="15" customHeight="1">
      <c r="A25" s="1" t="s">
        <v>24</v>
      </c>
      <c r="B25" s="2" t="s">
        <v>5</v>
      </c>
      <c r="C25" s="3">
        <v>63773</v>
      </c>
      <c r="D25" s="4">
        <v>21478018.5</v>
      </c>
      <c r="E25" s="4">
        <v>0</v>
      </c>
      <c r="F25" s="4">
        <f t="shared" si="0"/>
        <v>21478018.5</v>
      </c>
      <c r="G25" s="4">
        <v>1424929.89</v>
      </c>
      <c r="H25" s="4">
        <v>0</v>
      </c>
      <c r="I25" s="4">
        <v>0</v>
      </c>
      <c r="J25" s="4">
        <f t="shared" si="1"/>
        <v>1424929.89</v>
      </c>
      <c r="K25" s="4">
        <v>9594493.3499999996</v>
      </c>
      <c r="L25" s="5">
        <f t="shared" si="2"/>
        <v>359.13236620513385</v>
      </c>
      <c r="M25" s="5">
        <f t="shared" si="3"/>
        <v>150.44757734464429</v>
      </c>
      <c r="N25" s="6">
        <f t="shared" si="4"/>
        <v>509.57994354977814</v>
      </c>
    </row>
    <row r="26" spans="1:14" ht="15" customHeight="1">
      <c r="A26" s="1" t="s">
        <v>34</v>
      </c>
      <c r="B26" s="2" t="s">
        <v>6</v>
      </c>
      <c r="C26" s="3">
        <v>586384</v>
      </c>
      <c r="D26" s="4">
        <v>240625461.75</v>
      </c>
      <c r="E26" s="4">
        <v>15174990.220000001</v>
      </c>
      <c r="F26" s="4">
        <f t="shared" si="0"/>
        <v>225450471.53</v>
      </c>
      <c r="G26" s="4">
        <v>26510413.649999999</v>
      </c>
      <c r="H26" s="4">
        <v>11559555.380000001</v>
      </c>
      <c r="I26" s="4">
        <v>2662540.37</v>
      </c>
      <c r="J26" s="4">
        <f t="shared" si="1"/>
        <v>12288317.899999999</v>
      </c>
      <c r="K26" s="4">
        <v>72988044.310000002</v>
      </c>
      <c r="L26" s="5">
        <f t="shared" si="2"/>
        <v>405.43191736131956</v>
      </c>
      <c r="M26" s="5">
        <f t="shared" si="3"/>
        <v>124.47141175407242</v>
      </c>
      <c r="N26" s="6">
        <f t="shared" si="4"/>
        <v>529.90332911539201</v>
      </c>
    </row>
    <row r="27" spans="1:14" ht="15" customHeight="1">
      <c r="A27" s="1" t="s">
        <v>21</v>
      </c>
      <c r="B27" s="2" t="s">
        <v>6</v>
      </c>
      <c r="C27" s="3">
        <v>156295</v>
      </c>
      <c r="D27" s="4">
        <v>169249568.96000001</v>
      </c>
      <c r="E27" s="4">
        <v>3761014.98</v>
      </c>
      <c r="F27" s="4">
        <f t="shared" si="0"/>
        <v>165488553.98000002</v>
      </c>
      <c r="G27" s="4">
        <v>20754189.289999999</v>
      </c>
      <c r="H27" s="4">
        <v>3713725.02</v>
      </c>
      <c r="I27" s="4">
        <v>755838.5</v>
      </c>
      <c r="J27" s="4">
        <f t="shared" si="1"/>
        <v>16284625.77</v>
      </c>
      <c r="K27" s="4">
        <v>66267694.659999996</v>
      </c>
      <c r="L27" s="5">
        <f t="shared" si="2"/>
        <v>1163.0134025400687</v>
      </c>
      <c r="M27" s="5">
        <f t="shared" si="3"/>
        <v>423.99113637672349</v>
      </c>
      <c r="N27" s="6">
        <f t="shared" si="4"/>
        <v>1587.0045389167922</v>
      </c>
    </row>
    <row r="28" spans="1:14" ht="15" customHeight="1">
      <c r="A28" s="1" t="s">
        <v>22</v>
      </c>
      <c r="B28" s="2" t="s">
        <v>6</v>
      </c>
      <c r="C28" s="3">
        <v>91691</v>
      </c>
      <c r="D28" s="4">
        <v>58879531.350000001</v>
      </c>
      <c r="E28" s="4">
        <v>1248390.96</v>
      </c>
      <c r="F28" s="4">
        <f t="shared" si="0"/>
        <v>57631140.390000001</v>
      </c>
      <c r="G28" s="4">
        <v>7199954.0599999996</v>
      </c>
      <c r="H28" s="4">
        <v>1745118.96</v>
      </c>
      <c r="I28" s="4">
        <v>330562.69</v>
      </c>
      <c r="J28" s="4">
        <f t="shared" si="1"/>
        <v>5124272.4099999992</v>
      </c>
      <c r="K28" s="4">
        <v>19195932.620000001</v>
      </c>
      <c r="L28" s="5">
        <f t="shared" si="2"/>
        <v>684.42282012411249</v>
      </c>
      <c r="M28" s="5">
        <f t="shared" si="3"/>
        <v>209.35459990620672</v>
      </c>
      <c r="N28" s="6">
        <f t="shared" si="4"/>
        <v>893.77742003031926</v>
      </c>
    </row>
    <row r="29" spans="1:14" ht="15" customHeight="1">
      <c r="A29" s="1" t="s">
        <v>23</v>
      </c>
      <c r="B29" s="2" t="s">
        <v>0</v>
      </c>
      <c r="C29" s="3">
        <v>58939</v>
      </c>
      <c r="D29" s="4">
        <v>21490047.57</v>
      </c>
      <c r="E29" s="4">
        <v>0</v>
      </c>
      <c r="F29" s="4">
        <f t="shared" si="0"/>
        <v>21490047.57</v>
      </c>
      <c r="G29" s="4">
        <v>717051.16</v>
      </c>
      <c r="H29" s="4">
        <v>0</v>
      </c>
      <c r="I29" s="4">
        <v>0</v>
      </c>
      <c r="J29" s="4">
        <f t="shared" si="1"/>
        <v>717051.16</v>
      </c>
      <c r="K29" s="4">
        <v>9885478.3900000006</v>
      </c>
      <c r="L29" s="5">
        <f t="shared" si="2"/>
        <v>376.78105719472677</v>
      </c>
      <c r="M29" s="5">
        <f t="shared" si="3"/>
        <v>167.72389063268804</v>
      </c>
      <c r="N29" s="6">
        <f t="shared" si="4"/>
        <v>544.50494782741475</v>
      </c>
    </row>
    <row r="30" spans="1:14" ht="15" customHeight="1">
      <c r="A30" s="1" t="s">
        <v>28</v>
      </c>
      <c r="B30" s="2" t="s">
        <v>2</v>
      </c>
      <c r="C30" s="3">
        <v>106510</v>
      </c>
      <c r="D30" s="4">
        <v>43540913.090000004</v>
      </c>
      <c r="E30" s="4">
        <v>1805601.6</v>
      </c>
      <c r="F30" s="4">
        <f t="shared" si="0"/>
        <v>41735311.490000002</v>
      </c>
      <c r="G30" s="4">
        <v>3727377.19</v>
      </c>
      <c r="H30" s="4">
        <v>2005984.08</v>
      </c>
      <c r="I30" s="4">
        <v>454268.4</v>
      </c>
      <c r="J30" s="4">
        <f t="shared" si="1"/>
        <v>1267124.71</v>
      </c>
      <c r="K30" s="4">
        <v>17651644.469999999</v>
      </c>
      <c r="L30" s="5">
        <f t="shared" si="2"/>
        <v>403.74083372453293</v>
      </c>
      <c r="M30" s="5">
        <f t="shared" si="3"/>
        <v>165.72757928832974</v>
      </c>
      <c r="N30" s="6">
        <f t="shared" si="4"/>
        <v>569.4684130128627</v>
      </c>
    </row>
    <row r="31" spans="1:14" ht="15" customHeight="1">
      <c r="A31" s="1" t="s">
        <v>40</v>
      </c>
      <c r="B31" s="2" t="s">
        <v>5</v>
      </c>
      <c r="C31" s="3">
        <v>93927</v>
      </c>
      <c r="D31" s="4">
        <v>26821865.329999998</v>
      </c>
      <c r="E31" s="4">
        <v>1878397.71</v>
      </c>
      <c r="F31" s="4">
        <f t="shared" si="0"/>
        <v>24943467.619999997</v>
      </c>
      <c r="G31" s="4">
        <v>3908123.85</v>
      </c>
      <c r="H31" s="4">
        <v>1914216.46</v>
      </c>
      <c r="I31" s="4">
        <v>476613.94</v>
      </c>
      <c r="J31" s="4">
        <f t="shared" si="1"/>
        <v>1517293.4500000002</v>
      </c>
      <c r="K31" s="4">
        <v>13034920.050000001</v>
      </c>
      <c r="L31" s="5">
        <f t="shared" si="2"/>
        <v>281.71623782299014</v>
      </c>
      <c r="M31" s="5">
        <f t="shared" si="3"/>
        <v>138.77713596729376</v>
      </c>
      <c r="N31" s="6">
        <f t="shared" si="4"/>
        <v>420.4933737902839</v>
      </c>
    </row>
    <row r="32" spans="1:14" ht="15" customHeight="1">
      <c r="A32" s="1" t="s">
        <v>31</v>
      </c>
      <c r="B32" s="2" t="s">
        <v>5</v>
      </c>
      <c r="C32" s="3">
        <v>69805</v>
      </c>
      <c r="D32" s="4">
        <v>26169234.129999999</v>
      </c>
      <c r="E32" s="4">
        <v>0</v>
      </c>
      <c r="F32" s="4">
        <f t="shared" si="0"/>
        <v>26169234.129999999</v>
      </c>
      <c r="G32" s="4">
        <v>1851257.13</v>
      </c>
      <c r="H32" s="4">
        <v>0</v>
      </c>
      <c r="I32" s="4">
        <v>0</v>
      </c>
      <c r="J32" s="4">
        <f t="shared" si="1"/>
        <v>1851257.13</v>
      </c>
      <c r="K32" s="4">
        <v>10464832.48</v>
      </c>
      <c r="L32" s="5">
        <f t="shared" si="2"/>
        <v>401.41094849939111</v>
      </c>
      <c r="M32" s="5">
        <f t="shared" si="3"/>
        <v>149.91522784900795</v>
      </c>
      <c r="N32" s="6">
        <f t="shared" si="4"/>
        <v>551.32617634839903</v>
      </c>
    </row>
    <row r="33" spans="1:14" ht="15" customHeight="1">
      <c r="A33" s="1" t="s">
        <v>29</v>
      </c>
      <c r="B33" s="2" t="s">
        <v>7</v>
      </c>
      <c r="C33" s="3">
        <v>684025</v>
      </c>
      <c r="D33" s="4">
        <v>293152071.18000001</v>
      </c>
      <c r="E33" s="4">
        <v>21937475.25</v>
      </c>
      <c r="F33" s="4">
        <f t="shared" si="0"/>
        <v>271214595.93000001</v>
      </c>
      <c r="G33" s="4">
        <v>32598426.940000001</v>
      </c>
      <c r="H33" s="4">
        <v>13480180.189999999</v>
      </c>
      <c r="I33" s="4">
        <v>3061073.61</v>
      </c>
      <c r="J33" s="4">
        <f t="shared" si="1"/>
        <v>16057173.140000001</v>
      </c>
      <c r="K33" s="4">
        <v>137502506.28999999</v>
      </c>
      <c r="L33" s="5">
        <f t="shared" si="2"/>
        <v>419.97261660027044</v>
      </c>
      <c r="M33" s="5">
        <f t="shared" si="3"/>
        <v>201.01970876795437</v>
      </c>
      <c r="N33" s="6">
        <f t="shared" si="4"/>
        <v>620.9923253682249</v>
      </c>
    </row>
    <row r="34" spans="1:14">
      <c r="A34" s="1" t="s">
        <v>48</v>
      </c>
      <c r="B34" s="2" t="s">
        <v>6</v>
      </c>
      <c r="C34" s="3">
        <v>70434</v>
      </c>
      <c r="D34" s="4">
        <v>46822651.729999997</v>
      </c>
      <c r="E34" s="4">
        <v>0</v>
      </c>
      <c r="F34" s="4">
        <f t="shared" si="0"/>
        <v>46822651.729999997</v>
      </c>
      <c r="G34" s="4">
        <v>1648848.11</v>
      </c>
      <c r="H34" s="4">
        <v>0</v>
      </c>
      <c r="I34" s="4">
        <v>0</v>
      </c>
      <c r="J34" s="4">
        <f t="shared" si="1"/>
        <v>1648848.11</v>
      </c>
      <c r="K34" s="4">
        <v>25138050.32</v>
      </c>
      <c r="L34" s="5">
        <f t="shared" si="2"/>
        <v>688.18326149302891</v>
      </c>
      <c r="M34" s="5">
        <f t="shared" si="3"/>
        <v>356.90221086407132</v>
      </c>
      <c r="N34" s="6">
        <f t="shared" si="4"/>
        <v>1045.0854723571001</v>
      </c>
    </row>
    <row r="35" spans="1:14">
      <c r="A35" s="36" t="s">
        <v>53</v>
      </c>
      <c r="B35" s="32"/>
      <c r="C35" s="33"/>
      <c r="D35" s="32"/>
      <c r="E35" s="32"/>
      <c r="F35" s="32"/>
      <c r="G35" s="34"/>
      <c r="H35" s="35" t="s">
        <v>45</v>
      </c>
      <c r="I35" s="35" t="s">
        <v>45</v>
      </c>
      <c r="J35" s="32"/>
      <c r="K35" s="32"/>
      <c r="L35" s="32"/>
      <c r="M35" s="32"/>
      <c r="N35" s="37">
        <f>AVERAGE(N10:N34)</f>
        <v>695.73664416886231</v>
      </c>
    </row>
  </sheetData>
  <sortState ref="A10:N34">
    <sortCondition ref="A10:A34"/>
  </sortState>
  <mergeCells count="4">
    <mergeCell ref="A3:N3"/>
    <mergeCell ref="A4:N4"/>
    <mergeCell ref="D8:K8"/>
    <mergeCell ref="L8:N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Normal="100" workbookViewId="0">
      <selection activeCell="L29" sqref="L29"/>
    </sheetView>
  </sheetViews>
  <sheetFormatPr baseColWidth="10" defaultColWidth="7.109375" defaultRowHeight="18"/>
  <cols>
    <col min="1" max="1" width="28.109375" style="27" customWidth="1"/>
    <col min="2" max="2" width="15.6640625" style="27" customWidth="1"/>
    <col min="3" max="3" width="11" style="28" customWidth="1"/>
    <col min="4" max="4" width="14.109375" style="27" hidden="1" customWidth="1"/>
    <col min="5" max="5" width="12.6640625" style="27" hidden="1" customWidth="1"/>
    <col min="6" max="6" width="14.44140625" style="27" hidden="1" customWidth="1"/>
    <col min="7" max="7" width="14.33203125" style="29" hidden="1" customWidth="1"/>
    <col min="8" max="8" width="12.6640625" style="27" hidden="1" customWidth="1"/>
    <col min="9" max="9" width="13.5546875" style="27" hidden="1" customWidth="1"/>
    <col min="10" max="10" width="13.6640625" style="27" hidden="1" customWidth="1"/>
    <col min="11" max="11" width="16.5546875" style="27" hidden="1" customWidth="1"/>
    <col min="12" max="12" width="15.44140625" style="27" customWidth="1"/>
    <col min="13" max="13" width="14.88671875" style="27" customWidth="1"/>
    <col min="14" max="14" width="16.44140625" style="27" customWidth="1"/>
    <col min="15" max="16384" width="7.109375" style="27"/>
  </cols>
  <sheetData>
    <row r="1" spans="1:14" s="14" customFormat="1" ht="16.8">
      <c r="C1" s="15"/>
      <c r="D1" s="16"/>
      <c r="E1" s="16"/>
      <c r="F1" s="16"/>
      <c r="G1" s="16"/>
      <c r="H1" s="16"/>
      <c r="I1" s="16"/>
      <c r="J1" s="16"/>
      <c r="K1" s="16"/>
      <c r="M1" s="17"/>
    </row>
    <row r="2" spans="1:14" s="14" customFormat="1" ht="24" customHeight="1">
      <c r="A2" s="7"/>
      <c r="B2" s="7"/>
      <c r="C2" s="8"/>
      <c r="D2" s="7"/>
      <c r="E2" s="7"/>
      <c r="F2" s="7"/>
      <c r="G2" s="9"/>
      <c r="H2" s="7"/>
      <c r="I2" s="7"/>
      <c r="J2" s="7"/>
      <c r="K2" s="7"/>
      <c r="L2" s="7"/>
      <c r="M2" s="7"/>
    </row>
    <row r="3" spans="1:14" s="14" customFormat="1" ht="39" customHeight="1">
      <c r="A3" s="38" t="s">
        <v>50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14" customFormat="1" ht="21.6">
      <c r="A4" s="39" t="s">
        <v>46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s="14" customFormat="1" ht="16.8">
      <c r="A5" s="30" t="s">
        <v>51</v>
      </c>
      <c r="B5" s="18"/>
      <c r="C5" s="19"/>
      <c r="D5" s="20"/>
      <c r="E5" s="20"/>
      <c r="F5" s="20"/>
      <c r="G5" s="20"/>
      <c r="H5" s="20"/>
      <c r="I5" s="20"/>
      <c r="J5" s="20"/>
      <c r="K5" s="20"/>
      <c r="L5" s="21"/>
      <c r="M5" s="22"/>
    </row>
    <row r="6" spans="1:14" s="14" customFormat="1" ht="16.8">
      <c r="A6" s="31" t="s">
        <v>8</v>
      </c>
      <c r="B6" s="24"/>
      <c r="C6" s="25"/>
      <c r="D6" s="26"/>
      <c r="E6" s="26"/>
      <c r="F6" s="26"/>
      <c r="G6" s="26"/>
      <c r="H6" s="26"/>
      <c r="I6" s="26"/>
      <c r="J6" s="21"/>
      <c r="K6" s="26"/>
      <c r="L6" s="21"/>
      <c r="M6" s="22"/>
    </row>
    <row r="7" spans="1:14" s="14" customFormat="1" ht="16.8">
      <c r="A7" s="23"/>
      <c r="B7" s="24"/>
      <c r="C7" s="25"/>
      <c r="D7" s="26"/>
      <c r="E7" s="26"/>
      <c r="F7" s="26"/>
      <c r="G7" s="26"/>
      <c r="H7" s="26"/>
      <c r="I7" s="26"/>
      <c r="J7" s="21"/>
      <c r="K7" s="26"/>
      <c r="L7" s="21"/>
      <c r="M7" s="22"/>
    </row>
    <row r="8" spans="1:14">
      <c r="A8" s="24"/>
      <c r="B8" s="24"/>
      <c r="C8" s="25"/>
      <c r="D8" s="40" t="s">
        <v>9</v>
      </c>
      <c r="E8" s="41"/>
      <c r="F8" s="41"/>
      <c r="G8" s="41"/>
      <c r="H8" s="41"/>
      <c r="I8" s="41"/>
      <c r="J8" s="41"/>
      <c r="K8" s="42"/>
      <c r="L8" s="43" t="s">
        <v>10</v>
      </c>
      <c r="M8" s="44"/>
      <c r="N8" s="45"/>
    </row>
    <row r="9" spans="1:14" ht="50.4">
      <c r="A9" s="10" t="s">
        <v>11</v>
      </c>
      <c r="B9" s="10" t="s">
        <v>12</v>
      </c>
      <c r="C9" s="10" t="s">
        <v>13</v>
      </c>
      <c r="D9" s="11" t="s">
        <v>14</v>
      </c>
      <c r="E9" s="11" t="s">
        <v>15</v>
      </c>
      <c r="F9" s="11" t="s">
        <v>41</v>
      </c>
      <c r="G9" s="11" t="s">
        <v>16</v>
      </c>
      <c r="H9" s="11" t="s">
        <v>44</v>
      </c>
      <c r="I9" s="11" t="s">
        <v>43</v>
      </c>
      <c r="J9" s="11" t="s">
        <v>42</v>
      </c>
      <c r="K9" s="11" t="s">
        <v>17</v>
      </c>
      <c r="L9" s="12" t="s">
        <v>18</v>
      </c>
      <c r="M9" s="12" t="s">
        <v>17</v>
      </c>
      <c r="N9" s="13" t="s">
        <v>19</v>
      </c>
    </row>
    <row r="10" spans="1:14">
      <c r="A10" s="1" t="s">
        <v>21</v>
      </c>
      <c r="B10" s="2" t="s">
        <v>6</v>
      </c>
      <c r="C10" s="3">
        <v>156295</v>
      </c>
      <c r="D10" s="4">
        <v>169249568.96000001</v>
      </c>
      <c r="E10" s="4">
        <v>3761014.98</v>
      </c>
      <c r="F10" s="4">
        <f t="shared" ref="F10:F34" si="0">D10-E10</f>
        <v>165488553.98000002</v>
      </c>
      <c r="G10" s="4">
        <v>20754189.289999999</v>
      </c>
      <c r="H10" s="4">
        <v>3713725.02</v>
      </c>
      <c r="I10" s="4">
        <v>755838.5</v>
      </c>
      <c r="J10" s="4">
        <f t="shared" ref="J10:J34" si="1">G10-H10-I10</f>
        <v>16284625.77</v>
      </c>
      <c r="K10" s="4">
        <v>66267694.659999996</v>
      </c>
      <c r="L10" s="5">
        <f t="shared" ref="L10:L34" si="2">(F10+J10)/C10</f>
        <v>1163.0134025400687</v>
      </c>
      <c r="M10" s="5">
        <f t="shared" ref="M10:M34" si="3">K10/C10</f>
        <v>423.99113637672349</v>
      </c>
      <c r="N10" s="6">
        <f t="shared" ref="N10:N34" si="4">(F10+J10+K10)/C10</f>
        <v>1587.0045389167922</v>
      </c>
    </row>
    <row r="11" spans="1:14">
      <c r="A11" s="1" t="s">
        <v>20</v>
      </c>
      <c r="B11" s="2" t="s">
        <v>6</v>
      </c>
      <c r="C11" s="3">
        <v>76975</v>
      </c>
      <c r="D11" s="4">
        <v>58599786.780000001</v>
      </c>
      <c r="E11" s="4">
        <v>0</v>
      </c>
      <c r="F11" s="4">
        <f t="shared" si="0"/>
        <v>58599786.780000001</v>
      </c>
      <c r="G11" s="4">
        <v>4828886.24</v>
      </c>
      <c r="H11" s="4">
        <v>0</v>
      </c>
      <c r="I11" s="4">
        <v>0</v>
      </c>
      <c r="J11" s="4">
        <f t="shared" si="1"/>
        <v>4828886.24</v>
      </c>
      <c r="K11" s="4">
        <v>25789020.989999998</v>
      </c>
      <c r="L11" s="5">
        <f t="shared" si="2"/>
        <v>824.01653809678476</v>
      </c>
      <c r="M11" s="5">
        <f t="shared" si="3"/>
        <v>335.03112685936992</v>
      </c>
      <c r="N11" s="6">
        <f t="shared" si="4"/>
        <v>1159.0476649561547</v>
      </c>
    </row>
    <row r="12" spans="1:14">
      <c r="A12" s="1" t="s">
        <v>48</v>
      </c>
      <c r="B12" s="2" t="s">
        <v>6</v>
      </c>
      <c r="C12" s="3">
        <v>70434</v>
      </c>
      <c r="D12" s="4">
        <v>46822651.729999997</v>
      </c>
      <c r="E12" s="4">
        <v>0</v>
      </c>
      <c r="F12" s="4">
        <f t="shared" si="0"/>
        <v>46822651.729999997</v>
      </c>
      <c r="G12" s="4">
        <v>1648848.11</v>
      </c>
      <c r="H12" s="4">
        <v>0</v>
      </c>
      <c r="I12" s="4">
        <v>0</v>
      </c>
      <c r="J12" s="4">
        <f t="shared" si="1"/>
        <v>1648848.11</v>
      </c>
      <c r="K12" s="4">
        <v>25138050.32</v>
      </c>
      <c r="L12" s="5">
        <f t="shared" si="2"/>
        <v>688.18326149302891</v>
      </c>
      <c r="M12" s="5">
        <f t="shared" si="3"/>
        <v>356.90221086407132</v>
      </c>
      <c r="N12" s="6">
        <f t="shared" si="4"/>
        <v>1045.0854723571001</v>
      </c>
    </row>
    <row r="13" spans="1:14">
      <c r="A13" s="1" t="s">
        <v>47</v>
      </c>
      <c r="B13" s="2" t="s">
        <v>6</v>
      </c>
      <c r="C13" s="3">
        <v>75801</v>
      </c>
      <c r="D13" s="4">
        <v>51287324.119999997</v>
      </c>
      <c r="E13" s="4">
        <v>0</v>
      </c>
      <c r="F13" s="4">
        <f t="shared" si="0"/>
        <v>51287324.119999997</v>
      </c>
      <c r="G13" s="4">
        <v>1737057.99</v>
      </c>
      <c r="H13" s="4">
        <v>0</v>
      </c>
      <c r="I13" s="4">
        <v>0</v>
      </c>
      <c r="J13" s="4">
        <f t="shared" si="1"/>
        <v>1737057.99</v>
      </c>
      <c r="K13" s="4">
        <v>19089421.890000001</v>
      </c>
      <c r="L13" s="5">
        <f t="shared" si="2"/>
        <v>699.52087848445274</v>
      </c>
      <c r="M13" s="5">
        <f t="shared" si="3"/>
        <v>251.83601654331738</v>
      </c>
      <c r="N13" s="6">
        <f t="shared" si="4"/>
        <v>951.35689502777007</v>
      </c>
    </row>
    <row r="14" spans="1:14">
      <c r="A14" s="1" t="s">
        <v>30</v>
      </c>
      <c r="B14" s="2" t="s">
        <v>7</v>
      </c>
      <c r="C14" s="3">
        <v>76547</v>
      </c>
      <c r="D14" s="4">
        <v>39312900.030000001</v>
      </c>
      <c r="E14" s="4">
        <v>1707878.7</v>
      </c>
      <c r="F14" s="4">
        <f t="shared" si="0"/>
        <v>37605021.329999998</v>
      </c>
      <c r="G14" s="4">
        <v>11043188.16</v>
      </c>
      <c r="H14" s="4">
        <v>1545192.4</v>
      </c>
      <c r="I14" s="4">
        <v>306165.11</v>
      </c>
      <c r="J14" s="4">
        <f t="shared" si="1"/>
        <v>9191830.6500000004</v>
      </c>
      <c r="K14" s="4">
        <v>22828856.030000001</v>
      </c>
      <c r="L14" s="5">
        <f t="shared" si="2"/>
        <v>611.34795589637736</v>
      </c>
      <c r="M14" s="5">
        <f t="shared" si="3"/>
        <v>298.23319045814992</v>
      </c>
      <c r="N14" s="6">
        <f t="shared" si="4"/>
        <v>909.58114635452716</v>
      </c>
    </row>
    <row r="15" spans="1:14">
      <c r="A15" s="1" t="s">
        <v>22</v>
      </c>
      <c r="B15" s="2" t="s">
        <v>6</v>
      </c>
      <c r="C15" s="3">
        <v>91691</v>
      </c>
      <c r="D15" s="4">
        <v>58879531.350000001</v>
      </c>
      <c r="E15" s="4">
        <v>1248390.96</v>
      </c>
      <c r="F15" s="4">
        <f t="shared" si="0"/>
        <v>57631140.390000001</v>
      </c>
      <c r="G15" s="4">
        <v>7199954.0599999996</v>
      </c>
      <c r="H15" s="4">
        <v>1745118.96</v>
      </c>
      <c r="I15" s="4">
        <v>330562.69</v>
      </c>
      <c r="J15" s="4">
        <f t="shared" si="1"/>
        <v>5124272.4099999992</v>
      </c>
      <c r="K15" s="4">
        <v>19195932.620000001</v>
      </c>
      <c r="L15" s="5">
        <f t="shared" si="2"/>
        <v>684.42282012411249</v>
      </c>
      <c r="M15" s="5">
        <f t="shared" si="3"/>
        <v>209.35459990620672</v>
      </c>
      <c r="N15" s="6">
        <f t="shared" si="4"/>
        <v>893.77742003031926</v>
      </c>
    </row>
    <row r="16" spans="1:14">
      <c r="A16" s="1" t="s">
        <v>52</v>
      </c>
      <c r="B16" s="2" t="s">
        <v>6</v>
      </c>
      <c r="C16" s="3">
        <v>85598</v>
      </c>
      <c r="D16" s="4">
        <v>44685597.439999998</v>
      </c>
      <c r="E16" s="4">
        <v>1359483.95</v>
      </c>
      <c r="F16" s="4">
        <f t="shared" si="0"/>
        <v>43326113.489999995</v>
      </c>
      <c r="G16" s="4">
        <v>6065253.4800000004</v>
      </c>
      <c r="H16" s="4">
        <v>1689307.38</v>
      </c>
      <c r="I16" s="4">
        <v>525490.43999999994</v>
      </c>
      <c r="J16" s="4">
        <f t="shared" si="1"/>
        <v>3850455.6600000006</v>
      </c>
      <c r="K16" s="4">
        <v>21906473.940000001</v>
      </c>
      <c r="L16" s="5">
        <f t="shared" si="2"/>
        <v>551.14102140236923</v>
      </c>
      <c r="M16" s="5">
        <f t="shared" si="3"/>
        <v>255.92273113857803</v>
      </c>
      <c r="N16" s="6">
        <f t="shared" si="4"/>
        <v>807.06375254094723</v>
      </c>
    </row>
    <row r="17" spans="1:14">
      <c r="A17" s="1" t="s">
        <v>25</v>
      </c>
      <c r="B17" s="2" t="s">
        <v>0</v>
      </c>
      <c r="C17" s="3">
        <v>230595</v>
      </c>
      <c r="D17" s="4">
        <v>111781895.72</v>
      </c>
      <c r="E17" s="4">
        <v>8421762.8100000005</v>
      </c>
      <c r="F17" s="4">
        <f t="shared" si="0"/>
        <v>103360132.91</v>
      </c>
      <c r="G17" s="4">
        <v>11457236.029999999</v>
      </c>
      <c r="H17" s="4">
        <v>4626178.8899999997</v>
      </c>
      <c r="I17" s="4">
        <v>1108253.19</v>
      </c>
      <c r="J17" s="4">
        <f t="shared" si="1"/>
        <v>5722803.9499999993</v>
      </c>
      <c r="K17" s="4">
        <v>63517463.240000002</v>
      </c>
      <c r="L17" s="5">
        <f t="shared" si="2"/>
        <v>473.04987905201762</v>
      </c>
      <c r="M17" s="5">
        <f t="shared" si="3"/>
        <v>275.45030568746068</v>
      </c>
      <c r="N17" s="6">
        <f t="shared" si="4"/>
        <v>748.5001847394783</v>
      </c>
    </row>
    <row r="18" spans="1:14">
      <c r="A18" s="1" t="s">
        <v>26</v>
      </c>
      <c r="B18" s="2" t="s">
        <v>5</v>
      </c>
      <c r="C18" s="3">
        <v>111811</v>
      </c>
      <c r="D18" s="4">
        <v>57787632.039999999</v>
      </c>
      <c r="E18" s="4">
        <v>3781564.51</v>
      </c>
      <c r="F18" s="4">
        <f t="shared" si="0"/>
        <v>54006067.530000001</v>
      </c>
      <c r="G18" s="4">
        <v>4183286.75</v>
      </c>
      <c r="H18" s="4">
        <v>2017760.31</v>
      </c>
      <c r="I18" s="4">
        <v>610361.29</v>
      </c>
      <c r="J18" s="4">
        <f t="shared" si="1"/>
        <v>1555165.15</v>
      </c>
      <c r="K18" s="4">
        <v>21938254.66</v>
      </c>
      <c r="L18" s="5">
        <f t="shared" si="2"/>
        <v>496.92098881147649</v>
      </c>
      <c r="M18" s="5">
        <f t="shared" si="3"/>
        <v>196.20837538345958</v>
      </c>
      <c r="N18" s="6">
        <f t="shared" si="4"/>
        <v>693.1293641949361</v>
      </c>
    </row>
    <row r="19" spans="1:14">
      <c r="A19" s="1" t="s">
        <v>27</v>
      </c>
      <c r="B19" s="2" t="s">
        <v>2</v>
      </c>
      <c r="C19" s="3">
        <v>89975</v>
      </c>
      <c r="D19" s="4">
        <v>40473735.759999998</v>
      </c>
      <c r="E19" s="4">
        <v>1201621.93</v>
      </c>
      <c r="F19" s="4">
        <f t="shared" si="0"/>
        <v>39272113.829999998</v>
      </c>
      <c r="G19" s="4">
        <v>3515205.03</v>
      </c>
      <c r="H19" s="4">
        <v>1782198.4</v>
      </c>
      <c r="I19" s="4">
        <v>418486.82</v>
      </c>
      <c r="J19" s="4">
        <f t="shared" si="1"/>
        <v>1314519.8099999998</v>
      </c>
      <c r="K19" s="4">
        <v>16017251.82</v>
      </c>
      <c r="L19" s="5">
        <f t="shared" si="2"/>
        <v>451.08789819394275</v>
      </c>
      <c r="M19" s="5">
        <f t="shared" si="3"/>
        <v>178.01891436510141</v>
      </c>
      <c r="N19" s="6">
        <f t="shared" si="4"/>
        <v>629.10681255904422</v>
      </c>
    </row>
    <row r="20" spans="1:14">
      <c r="A20" s="1" t="s">
        <v>29</v>
      </c>
      <c r="B20" s="2" t="s">
        <v>7</v>
      </c>
      <c r="C20" s="3">
        <v>684025</v>
      </c>
      <c r="D20" s="4">
        <v>293152071.18000001</v>
      </c>
      <c r="E20" s="4">
        <v>21937475.25</v>
      </c>
      <c r="F20" s="4">
        <f t="shared" si="0"/>
        <v>271214595.93000001</v>
      </c>
      <c r="G20" s="4">
        <v>32598426.940000001</v>
      </c>
      <c r="H20" s="4">
        <v>13480180.189999999</v>
      </c>
      <c r="I20" s="4">
        <v>3061073.61</v>
      </c>
      <c r="J20" s="4">
        <f t="shared" si="1"/>
        <v>16057173.140000001</v>
      </c>
      <c r="K20" s="4">
        <v>137502506.28999999</v>
      </c>
      <c r="L20" s="5">
        <f t="shared" si="2"/>
        <v>419.97261660027044</v>
      </c>
      <c r="M20" s="5">
        <f t="shared" si="3"/>
        <v>201.01970876795437</v>
      </c>
      <c r="N20" s="6">
        <f t="shared" si="4"/>
        <v>620.9923253682249</v>
      </c>
    </row>
    <row r="21" spans="1:14">
      <c r="A21" s="1" t="s">
        <v>32</v>
      </c>
      <c r="B21" s="2" t="s">
        <v>5</v>
      </c>
      <c r="C21" s="3">
        <v>213231</v>
      </c>
      <c r="D21" s="4">
        <v>79791810.359999999</v>
      </c>
      <c r="E21" s="4">
        <v>4343366.04</v>
      </c>
      <c r="F21" s="4">
        <f t="shared" si="0"/>
        <v>75448444.319999993</v>
      </c>
      <c r="G21" s="4">
        <v>12266398.949999999</v>
      </c>
      <c r="H21" s="4">
        <v>4267225.43</v>
      </c>
      <c r="I21" s="4">
        <v>964961.26</v>
      </c>
      <c r="J21" s="4">
        <f t="shared" si="1"/>
        <v>7034212.2599999998</v>
      </c>
      <c r="K21" s="4">
        <v>45155666.600000001</v>
      </c>
      <c r="L21" s="5">
        <f t="shared" si="2"/>
        <v>386.8230068798627</v>
      </c>
      <c r="M21" s="5">
        <f t="shared" si="3"/>
        <v>211.76877001936867</v>
      </c>
      <c r="N21" s="6">
        <f t="shared" si="4"/>
        <v>598.59177689923138</v>
      </c>
    </row>
    <row r="22" spans="1:14">
      <c r="A22" s="1" t="s">
        <v>28</v>
      </c>
      <c r="B22" s="2" t="s">
        <v>2</v>
      </c>
      <c r="C22" s="3">
        <v>106510</v>
      </c>
      <c r="D22" s="4">
        <v>43540913.090000004</v>
      </c>
      <c r="E22" s="4">
        <v>1805601.6</v>
      </c>
      <c r="F22" s="4">
        <f t="shared" si="0"/>
        <v>41735311.490000002</v>
      </c>
      <c r="G22" s="4">
        <v>3727377.19</v>
      </c>
      <c r="H22" s="4">
        <v>2005984.08</v>
      </c>
      <c r="I22" s="4">
        <v>454268.4</v>
      </c>
      <c r="J22" s="4">
        <f t="shared" si="1"/>
        <v>1267124.71</v>
      </c>
      <c r="K22" s="4">
        <v>17651644.469999999</v>
      </c>
      <c r="L22" s="5">
        <f t="shared" si="2"/>
        <v>403.74083372453293</v>
      </c>
      <c r="M22" s="5">
        <f t="shared" si="3"/>
        <v>165.72757928832974</v>
      </c>
      <c r="N22" s="6">
        <f t="shared" si="4"/>
        <v>569.4684130128627</v>
      </c>
    </row>
    <row r="23" spans="1:14">
      <c r="A23" s="1" t="s">
        <v>37</v>
      </c>
      <c r="B23" s="2" t="s">
        <v>1</v>
      </c>
      <c r="C23" s="3">
        <v>142532</v>
      </c>
      <c r="D23" s="4">
        <v>56024324.18</v>
      </c>
      <c r="E23" s="4">
        <v>3496081.07</v>
      </c>
      <c r="F23" s="4">
        <f t="shared" si="0"/>
        <v>52528243.109999999</v>
      </c>
      <c r="G23" s="4">
        <v>11944054.130000001</v>
      </c>
      <c r="H23" s="4">
        <v>2866320.24</v>
      </c>
      <c r="I23" s="4">
        <v>671756.80000000005</v>
      </c>
      <c r="J23" s="4">
        <f t="shared" si="1"/>
        <v>8405977.0899999999</v>
      </c>
      <c r="K23" s="4">
        <v>19494383.539999999</v>
      </c>
      <c r="L23" s="5">
        <f t="shared" si="2"/>
        <v>427.51255998652937</v>
      </c>
      <c r="M23" s="5">
        <f t="shared" si="3"/>
        <v>136.77197780147614</v>
      </c>
      <c r="N23" s="6">
        <f t="shared" si="4"/>
        <v>564.28453778800554</v>
      </c>
    </row>
    <row r="24" spans="1:14">
      <c r="A24" s="1" t="s">
        <v>39</v>
      </c>
      <c r="B24" s="2" t="s">
        <v>3</v>
      </c>
      <c r="C24" s="3">
        <v>111888</v>
      </c>
      <c r="D24" s="4">
        <v>45258623.5</v>
      </c>
      <c r="E24" s="4">
        <v>3249979.06</v>
      </c>
      <c r="F24" s="4">
        <f t="shared" si="0"/>
        <v>42008644.439999998</v>
      </c>
      <c r="G24" s="4">
        <v>4979420.7</v>
      </c>
      <c r="H24" s="4">
        <v>2259464.2000000002</v>
      </c>
      <c r="I24" s="4">
        <v>513892.65</v>
      </c>
      <c r="J24" s="4">
        <f t="shared" si="1"/>
        <v>2206063.85</v>
      </c>
      <c r="K24" s="4">
        <v>18501629.559999999</v>
      </c>
      <c r="L24" s="5">
        <f t="shared" si="2"/>
        <v>395.1693505112255</v>
      </c>
      <c r="M24" s="5">
        <f t="shared" si="3"/>
        <v>165.35847955097955</v>
      </c>
      <c r="N24" s="6">
        <f t="shared" si="4"/>
        <v>560.527830062205</v>
      </c>
    </row>
    <row r="25" spans="1:14">
      <c r="A25" s="1" t="s">
        <v>35</v>
      </c>
      <c r="B25" s="2" t="s">
        <v>5</v>
      </c>
      <c r="C25" s="3">
        <v>88709</v>
      </c>
      <c r="D25" s="4">
        <v>39674091.840000004</v>
      </c>
      <c r="E25" s="4">
        <v>1523241.38</v>
      </c>
      <c r="F25" s="4">
        <f t="shared" si="0"/>
        <v>38150850.460000001</v>
      </c>
      <c r="G25" s="4">
        <v>4082030.64</v>
      </c>
      <c r="H25" s="4">
        <v>1799224.89</v>
      </c>
      <c r="I25" s="4">
        <v>451776.72</v>
      </c>
      <c r="J25" s="4">
        <f t="shared" si="1"/>
        <v>1831029.03</v>
      </c>
      <c r="K25" s="4">
        <v>9166340.3800000008</v>
      </c>
      <c r="L25" s="5">
        <f t="shared" si="2"/>
        <v>450.70826511402453</v>
      </c>
      <c r="M25" s="5">
        <f t="shared" si="3"/>
        <v>103.33044426157437</v>
      </c>
      <c r="N25" s="6">
        <f t="shared" si="4"/>
        <v>554.03870937559896</v>
      </c>
    </row>
    <row r="26" spans="1:14">
      <c r="A26" s="1" t="s">
        <v>31</v>
      </c>
      <c r="B26" s="2" t="s">
        <v>5</v>
      </c>
      <c r="C26" s="3">
        <v>69805</v>
      </c>
      <c r="D26" s="4">
        <v>26169234.129999999</v>
      </c>
      <c r="E26" s="4">
        <v>0</v>
      </c>
      <c r="F26" s="4">
        <f t="shared" si="0"/>
        <v>26169234.129999999</v>
      </c>
      <c r="G26" s="4">
        <v>1851257.13</v>
      </c>
      <c r="H26" s="4">
        <v>0</v>
      </c>
      <c r="I26" s="4">
        <v>0</v>
      </c>
      <c r="J26" s="4">
        <f t="shared" si="1"/>
        <v>1851257.13</v>
      </c>
      <c r="K26" s="4">
        <v>10464832.48</v>
      </c>
      <c r="L26" s="5">
        <f t="shared" si="2"/>
        <v>401.41094849939111</v>
      </c>
      <c r="M26" s="5">
        <f t="shared" si="3"/>
        <v>149.91522784900795</v>
      </c>
      <c r="N26" s="6">
        <f t="shared" si="4"/>
        <v>551.32617634839903</v>
      </c>
    </row>
    <row r="27" spans="1:14">
      <c r="A27" s="1" t="s">
        <v>23</v>
      </c>
      <c r="B27" s="2" t="s">
        <v>0</v>
      </c>
      <c r="C27" s="3">
        <v>58939</v>
      </c>
      <c r="D27" s="4">
        <v>21490047.57</v>
      </c>
      <c r="E27" s="4">
        <v>0</v>
      </c>
      <c r="F27" s="4">
        <f t="shared" si="0"/>
        <v>21490047.57</v>
      </c>
      <c r="G27" s="4">
        <v>717051.16</v>
      </c>
      <c r="H27" s="4">
        <v>0</v>
      </c>
      <c r="I27" s="4">
        <v>0</v>
      </c>
      <c r="J27" s="4">
        <f t="shared" si="1"/>
        <v>717051.16</v>
      </c>
      <c r="K27" s="4">
        <v>9885478.3900000006</v>
      </c>
      <c r="L27" s="5">
        <f t="shared" si="2"/>
        <v>376.78105719472677</v>
      </c>
      <c r="M27" s="5">
        <f t="shared" si="3"/>
        <v>167.72389063268804</v>
      </c>
      <c r="N27" s="6">
        <f t="shared" si="4"/>
        <v>544.50494782741475</v>
      </c>
    </row>
    <row r="28" spans="1:14">
      <c r="A28" s="1" t="s">
        <v>34</v>
      </c>
      <c r="B28" s="2" t="s">
        <v>6</v>
      </c>
      <c r="C28" s="3">
        <v>586384</v>
      </c>
      <c r="D28" s="4">
        <v>240625461.75</v>
      </c>
      <c r="E28" s="4">
        <v>15174990.220000001</v>
      </c>
      <c r="F28" s="4">
        <f t="shared" si="0"/>
        <v>225450471.53</v>
      </c>
      <c r="G28" s="4">
        <v>26510413.649999999</v>
      </c>
      <c r="H28" s="4">
        <v>11559555.380000001</v>
      </c>
      <c r="I28" s="4">
        <v>2662540.37</v>
      </c>
      <c r="J28" s="4">
        <f t="shared" si="1"/>
        <v>12288317.899999999</v>
      </c>
      <c r="K28" s="4">
        <v>72988044.310000002</v>
      </c>
      <c r="L28" s="5">
        <f t="shared" si="2"/>
        <v>405.43191736131956</v>
      </c>
      <c r="M28" s="5">
        <f t="shared" si="3"/>
        <v>124.47141175407242</v>
      </c>
      <c r="N28" s="6">
        <f t="shared" si="4"/>
        <v>529.90332911539201</v>
      </c>
    </row>
    <row r="29" spans="1:14">
      <c r="A29" s="1" t="s">
        <v>36</v>
      </c>
      <c r="B29" s="2" t="s">
        <v>5</v>
      </c>
      <c r="C29" s="3">
        <v>123639</v>
      </c>
      <c r="D29" s="4">
        <v>44357364.939999998</v>
      </c>
      <c r="E29" s="4">
        <v>2734537.32</v>
      </c>
      <c r="F29" s="4">
        <f t="shared" si="0"/>
        <v>41622827.619999997</v>
      </c>
      <c r="G29" s="4">
        <v>4480373.04</v>
      </c>
      <c r="H29" s="4">
        <v>2461169.1</v>
      </c>
      <c r="I29" s="4">
        <v>561726.75</v>
      </c>
      <c r="J29" s="4">
        <f t="shared" si="1"/>
        <v>1457477.19</v>
      </c>
      <c r="K29" s="4">
        <v>20000244.140000001</v>
      </c>
      <c r="L29" s="5">
        <f t="shared" si="2"/>
        <v>348.43621195577441</v>
      </c>
      <c r="M29" s="5">
        <f t="shared" si="3"/>
        <v>161.76323118109983</v>
      </c>
      <c r="N29" s="6">
        <f t="shared" si="4"/>
        <v>510.19944313687427</v>
      </c>
    </row>
    <row r="30" spans="1:14">
      <c r="A30" s="1" t="s">
        <v>24</v>
      </c>
      <c r="B30" s="2" t="s">
        <v>5</v>
      </c>
      <c r="C30" s="3">
        <v>63773</v>
      </c>
      <c r="D30" s="4">
        <v>21478018.5</v>
      </c>
      <c r="E30" s="4">
        <v>0</v>
      </c>
      <c r="F30" s="4">
        <f t="shared" si="0"/>
        <v>21478018.5</v>
      </c>
      <c r="G30" s="4">
        <v>1424929.89</v>
      </c>
      <c r="H30" s="4">
        <v>0</v>
      </c>
      <c r="I30" s="4">
        <v>0</v>
      </c>
      <c r="J30" s="4">
        <f t="shared" si="1"/>
        <v>1424929.89</v>
      </c>
      <c r="K30" s="4">
        <v>9594493.3499999996</v>
      </c>
      <c r="L30" s="5">
        <f t="shared" si="2"/>
        <v>359.13236620513385</v>
      </c>
      <c r="M30" s="5">
        <f t="shared" si="3"/>
        <v>150.44757734464429</v>
      </c>
      <c r="N30" s="6">
        <f t="shared" si="4"/>
        <v>509.57994354977814</v>
      </c>
    </row>
    <row r="31" spans="1:14">
      <c r="A31" s="1" t="s">
        <v>33</v>
      </c>
      <c r="B31" s="2" t="s">
        <v>4</v>
      </c>
      <c r="C31" s="3">
        <v>323763</v>
      </c>
      <c r="D31" s="4">
        <v>123845943.11</v>
      </c>
      <c r="E31" s="4">
        <v>9627853.0099999998</v>
      </c>
      <c r="F31" s="4">
        <f t="shared" si="0"/>
        <v>114218090.09999999</v>
      </c>
      <c r="G31" s="4">
        <v>17093829.579999998</v>
      </c>
      <c r="H31" s="4">
        <v>6531462.4699999997</v>
      </c>
      <c r="I31" s="4">
        <v>1834219.96</v>
      </c>
      <c r="J31" s="4">
        <f t="shared" si="1"/>
        <v>8728147.1499999985</v>
      </c>
      <c r="K31" s="4">
        <v>34448444.479999997</v>
      </c>
      <c r="L31" s="5">
        <f t="shared" si="2"/>
        <v>379.7414690684235</v>
      </c>
      <c r="M31" s="5">
        <f t="shared" si="3"/>
        <v>106.40018927425307</v>
      </c>
      <c r="N31" s="6">
        <f t="shared" si="4"/>
        <v>486.14165834267658</v>
      </c>
    </row>
    <row r="32" spans="1:14">
      <c r="A32" s="1" t="s">
        <v>38</v>
      </c>
      <c r="B32" s="2" t="s">
        <v>7</v>
      </c>
      <c r="C32" s="3">
        <v>138981</v>
      </c>
      <c r="D32" s="4">
        <v>43356799.229999997</v>
      </c>
      <c r="E32" s="4">
        <v>3194346.99</v>
      </c>
      <c r="F32" s="4">
        <f t="shared" si="0"/>
        <v>40162452.239999995</v>
      </c>
      <c r="G32" s="4">
        <v>11816621.109999999</v>
      </c>
      <c r="H32" s="4">
        <v>2818989.63</v>
      </c>
      <c r="I32" s="4">
        <v>602308.81000000006</v>
      </c>
      <c r="J32" s="4">
        <f t="shared" si="1"/>
        <v>8395322.6699999999</v>
      </c>
      <c r="K32" s="4">
        <v>17614469.370000001</v>
      </c>
      <c r="L32" s="5">
        <f t="shared" si="2"/>
        <v>349.38426770565758</v>
      </c>
      <c r="M32" s="5">
        <f t="shared" si="3"/>
        <v>126.74012541282622</v>
      </c>
      <c r="N32" s="6">
        <f t="shared" si="4"/>
        <v>476.12439311848385</v>
      </c>
    </row>
    <row r="33" spans="1:14">
      <c r="A33" s="1" t="s">
        <v>49</v>
      </c>
      <c r="B33" s="2" t="s">
        <v>3</v>
      </c>
      <c r="C33" s="3">
        <v>55096</v>
      </c>
      <c r="D33" s="4">
        <v>18516523.870000001</v>
      </c>
      <c r="E33" s="4">
        <v>0</v>
      </c>
      <c r="F33" s="4">
        <f t="shared" si="0"/>
        <v>18516523.870000001</v>
      </c>
      <c r="G33" s="4">
        <v>737124.39</v>
      </c>
      <c r="H33" s="4">
        <v>0</v>
      </c>
      <c r="I33" s="4">
        <v>0</v>
      </c>
      <c r="J33" s="4">
        <f t="shared" si="1"/>
        <v>737124.39</v>
      </c>
      <c r="K33" s="4">
        <v>6839045.71</v>
      </c>
      <c r="L33" s="5">
        <f t="shared" si="2"/>
        <v>349.45637178742561</v>
      </c>
      <c r="M33" s="5">
        <f t="shared" si="3"/>
        <v>124.12962302163497</v>
      </c>
      <c r="N33" s="6">
        <f t="shared" si="4"/>
        <v>473.58599480906059</v>
      </c>
    </row>
    <row r="34" spans="1:14">
      <c r="A34" s="1" t="s">
        <v>40</v>
      </c>
      <c r="B34" s="2" t="s">
        <v>5</v>
      </c>
      <c r="C34" s="3">
        <v>93927</v>
      </c>
      <c r="D34" s="4">
        <v>26821865.329999998</v>
      </c>
      <c r="E34" s="4">
        <v>1878397.71</v>
      </c>
      <c r="F34" s="4">
        <f t="shared" si="0"/>
        <v>24943467.619999997</v>
      </c>
      <c r="G34" s="4">
        <v>3908123.85</v>
      </c>
      <c r="H34" s="4">
        <v>1914216.46</v>
      </c>
      <c r="I34" s="4">
        <v>476613.94</v>
      </c>
      <c r="J34" s="4">
        <f t="shared" si="1"/>
        <v>1517293.4500000002</v>
      </c>
      <c r="K34" s="4">
        <v>13034920.050000001</v>
      </c>
      <c r="L34" s="5">
        <f t="shared" si="2"/>
        <v>281.71623782299014</v>
      </c>
      <c r="M34" s="5">
        <f t="shared" si="3"/>
        <v>138.77713596729376</v>
      </c>
      <c r="N34" s="6">
        <f t="shared" si="4"/>
        <v>420.4933737902839</v>
      </c>
    </row>
    <row r="35" spans="1:14">
      <c r="A35" s="36" t="s">
        <v>53</v>
      </c>
      <c r="B35" s="32"/>
      <c r="C35" s="33"/>
      <c r="D35" s="32"/>
      <c r="E35" s="32"/>
      <c r="F35" s="32"/>
      <c r="G35" s="34"/>
      <c r="H35" s="35" t="s">
        <v>45</v>
      </c>
      <c r="I35" s="35" t="s">
        <v>45</v>
      </c>
      <c r="J35" s="32"/>
      <c r="K35" s="32"/>
      <c r="L35" s="32"/>
      <c r="M35" s="32"/>
      <c r="N35" s="37">
        <f>AVERAGE(N10:N34)</f>
        <v>695.73664416886243</v>
      </c>
    </row>
  </sheetData>
  <sortState ref="A10:N34">
    <sortCondition descending="1" ref="N10:N34"/>
  </sortState>
  <mergeCells count="4">
    <mergeCell ref="D8:K8"/>
    <mergeCell ref="L8:N8"/>
    <mergeCell ref="A3:N3"/>
    <mergeCell ref="A4:N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2024-11-08T13:05:26Z</dcterms:modified>
</cp:coreProperties>
</file>