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000" yWindow="144" windowWidth="11832" windowHeight="10416"/>
  </bookViews>
  <sheets>
    <sheet name="Orden ALFABETICO" sheetId="13" r:id="rId1"/>
    <sheet name="Orden INGRESOS POR HABITANTE" sheetId="14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14" l="1"/>
  <c r="J33" i="14"/>
  <c r="F33" i="14"/>
  <c r="N33" i="14" s="1"/>
  <c r="M25" i="14"/>
  <c r="J25" i="14"/>
  <c r="F25" i="14"/>
  <c r="M14" i="14"/>
  <c r="J14" i="14"/>
  <c r="F14" i="14"/>
  <c r="M26" i="14"/>
  <c r="J26" i="14"/>
  <c r="F26" i="14"/>
  <c r="M10" i="14"/>
  <c r="J10" i="14"/>
  <c r="F10" i="14"/>
  <c r="N10" i="14" s="1"/>
  <c r="M15" i="14"/>
  <c r="J15" i="14"/>
  <c r="F15" i="14"/>
  <c r="M23" i="14"/>
  <c r="J23" i="14"/>
  <c r="F23" i="14"/>
  <c r="N23" i="14" s="1"/>
  <c r="M34" i="14"/>
  <c r="J34" i="14"/>
  <c r="F34" i="14"/>
  <c r="M27" i="14"/>
  <c r="J27" i="14"/>
  <c r="F27" i="14"/>
  <c r="N27" i="14" s="1"/>
  <c r="M49" i="14"/>
  <c r="J49" i="14"/>
  <c r="F49" i="14"/>
  <c r="N49" i="14" s="1"/>
  <c r="M53" i="14"/>
  <c r="J53" i="14"/>
  <c r="F53" i="14"/>
  <c r="N53" i="14" s="1"/>
  <c r="M32" i="14"/>
  <c r="J32" i="14"/>
  <c r="F32" i="14"/>
  <c r="N32" i="14" s="1"/>
  <c r="M39" i="14"/>
  <c r="J39" i="14"/>
  <c r="F39" i="14"/>
  <c r="M12" i="14"/>
  <c r="J12" i="14"/>
  <c r="F12" i="14"/>
  <c r="M48" i="14"/>
  <c r="J48" i="14"/>
  <c r="F48" i="14"/>
  <c r="N48" i="14" s="1"/>
  <c r="M42" i="14"/>
  <c r="J42" i="14"/>
  <c r="F42" i="14"/>
  <c r="N42" i="14" s="1"/>
  <c r="M36" i="14"/>
  <c r="J36" i="14"/>
  <c r="F36" i="14"/>
  <c r="N36" i="14" s="1"/>
  <c r="M45" i="14"/>
  <c r="J45" i="14"/>
  <c r="F45" i="14"/>
  <c r="M51" i="14"/>
  <c r="J51" i="14"/>
  <c r="F51" i="14"/>
  <c r="N51" i="14" s="1"/>
  <c r="M37" i="14"/>
  <c r="J37" i="14"/>
  <c r="F37" i="14"/>
  <c r="N37" i="14" s="1"/>
  <c r="M28" i="14"/>
  <c r="J28" i="14"/>
  <c r="F28" i="14"/>
  <c r="N28" i="14" s="1"/>
  <c r="M52" i="14"/>
  <c r="J52" i="14"/>
  <c r="F52" i="14"/>
  <c r="N52" i="14" s="1"/>
  <c r="M55" i="14"/>
  <c r="J55" i="14"/>
  <c r="F55" i="14"/>
  <c r="N55" i="14" s="1"/>
  <c r="M50" i="14"/>
  <c r="J50" i="14"/>
  <c r="F50" i="14"/>
  <c r="M17" i="14"/>
  <c r="J17" i="14"/>
  <c r="F17" i="14"/>
  <c r="N17" i="14" s="1"/>
  <c r="M21" i="14"/>
  <c r="J21" i="14"/>
  <c r="F21" i="14"/>
  <c r="M54" i="14"/>
  <c r="J54" i="14"/>
  <c r="F54" i="14"/>
  <c r="N54" i="14" s="1"/>
  <c r="M11" i="14"/>
  <c r="J11" i="14"/>
  <c r="F11" i="14"/>
  <c r="M47" i="14"/>
  <c r="J47" i="14"/>
  <c r="F47" i="14"/>
  <c r="N47" i="14" s="1"/>
  <c r="M31" i="14"/>
  <c r="J31" i="14"/>
  <c r="F31" i="14"/>
  <c r="N31" i="14" s="1"/>
  <c r="M46" i="14"/>
  <c r="J46" i="14"/>
  <c r="F46" i="14"/>
  <c r="N46" i="14" s="1"/>
  <c r="M35" i="14"/>
  <c r="J35" i="14"/>
  <c r="F35" i="14"/>
  <c r="N35" i="14" s="1"/>
  <c r="M16" i="14"/>
  <c r="J16" i="14"/>
  <c r="F16" i="14"/>
  <c r="N16" i="14" s="1"/>
  <c r="M20" i="14"/>
  <c r="J20" i="14"/>
  <c r="F20" i="14"/>
  <c r="N20" i="14" s="1"/>
  <c r="M19" i="14"/>
  <c r="J19" i="14"/>
  <c r="F19" i="14"/>
  <c r="M22" i="14"/>
  <c r="J22" i="14"/>
  <c r="F22" i="14"/>
  <c r="N22" i="14" s="1"/>
  <c r="M43" i="14"/>
  <c r="J43" i="14"/>
  <c r="F43" i="14"/>
  <c r="M29" i="14"/>
  <c r="J29" i="14"/>
  <c r="F29" i="14"/>
  <c r="N29" i="14" s="1"/>
  <c r="M30" i="14"/>
  <c r="J30" i="14"/>
  <c r="F30" i="14"/>
  <c r="N30" i="14" s="1"/>
  <c r="M24" i="14"/>
  <c r="J24" i="14"/>
  <c r="F24" i="14"/>
  <c r="M13" i="14"/>
  <c r="J13" i="14"/>
  <c r="F13" i="14"/>
  <c r="N13" i="14" s="1"/>
  <c r="M44" i="14"/>
  <c r="J44" i="14"/>
  <c r="F44" i="14"/>
  <c r="N44" i="14" s="1"/>
  <c r="M38" i="14"/>
  <c r="J38" i="14"/>
  <c r="F38" i="14"/>
  <c r="N38" i="14" s="1"/>
  <c r="M18" i="14"/>
  <c r="J18" i="14"/>
  <c r="F18" i="14"/>
  <c r="N18" i="14" s="1"/>
  <c r="M40" i="14"/>
  <c r="J40" i="14"/>
  <c r="F40" i="14"/>
  <c r="M41" i="14"/>
  <c r="J41" i="14"/>
  <c r="F41" i="14"/>
  <c r="N41" i="14" s="1"/>
  <c r="N56" i="13"/>
  <c r="M20" i="13"/>
  <c r="J20" i="13"/>
  <c r="F20" i="13"/>
  <c r="M26" i="13"/>
  <c r="J26" i="13"/>
  <c r="F26" i="13"/>
  <c r="N26" i="13" s="1"/>
  <c r="M34" i="13"/>
  <c r="J34" i="13"/>
  <c r="F34" i="13"/>
  <c r="M24" i="13"/>
  <c r="J24" i="13"/>
  <c r="F24" i="13"/>
  <c r="N24" i="13" s="1"/>
  <c r="M44" i="13"/>
  <c r="J44" i="13"/>
  <c r="F44" i="13"/>
  <c r="M53" i="13"/>
  <c r="J53" i="13"/>
  <c r="F53" i="13"/>
  <c r="N53" i="13" s="1"/>
  <c r="M11" i="13"/>
  <c r="J11" i="13"/>
  <c r="F11" i="13"/>
  <c r="M35" i="13"/>
  <c r="J35" i="13"/>
  <c r="F35" i="13"/>
  <c r="N35" i="13" s="1"/>
  <c r="M21" i="13"/>
  <c r="J21" i="13"/>
  <c r="F21" i="13"/>
  <c r="M42" i="13"/>
  <c r="J42" i="13"/>
  <c r="F42" i="13"/>
  <c r="N42" i="13" s="1"/>
  <c r="M45" i="13"/>
  <c r="J45" i="13"/>
  <c r="F45" i="13"/>
  <c r="M14" i="13"/>
  <c r="J14" i="13"/>
  <c r="F14" i="13"/>
  <c r="N14" i="13" s="1"/>
  <c r="M40" i="13"/>
  <c r="J40" i="13"/>
  <c r="F40" i="13"/>
  <c r="M25" i="13"/>
  <c r="J25" i="13"/>
  <c r="F25" i="13"/>
  <c r="N25" i="13" s="1"/>
  <c r="M22" i="13"/>
  <c r="J22" i="13"/>
  <c r="F22" i="13"/>
  <c r="M33" i="13"/>
  <c r="J33" i="13"/>
  <c r="F33" i="13"/>
  <c r="N33" i="13" s="1"/>
  <c r="M31" i="13"/>
  <c r="J31" i="13"/>
  <c r="F31" i="13"/>
  <c r="M37" i="13"/>
  <c r="J37" i="13"/>
  <c r="F37" i="13"/>
  <c r="N37" i="13" s="1"/>
  <c r="M23" i="13"/>
  <c r="J23" i="13"/>
  <c r="F23" i="13"/>
  <c r="M39" i="13"/>
  <c r="J39" i="13"/>
  <c r="F39" i="13"/>
  <c r="N39" i="13" s="1"/>
  <c r="M30" i="13"/>
  <c r="J30" i="13"/>
  <c r="F30" i="13"/>
  <c r="M19" i="13"/>
  <c r="J19" i="13"/>
  <c r="F19" i="13"/>
  <c r="N19" i="13" s="1"/>
  <c r="M10" i="13"/>
  <c r="J10" i="13"/>
  <c r="F10" i="13"/>
  <c r="M52" i="13"/>
  <c r="J52" i="13"/>
  <c r="F52" i="13"/>
  <c r="N52" i="13" s="1"/>
  <c r="M13" i="13"/>
  <c r="J13" i="13"/>
  <c r="F13" i="13"/>
  <c r="M41" i="13"/>
  <c r="J41" i="13"/>
  <c r="F41" i="13"/>
  <c r="N41" i="13" s="1"/>
  <c r="M15" i="13"/>
  <c r="J15" i="13"/>
  <c r="F15" i="13"/>
  <c r="M27" i="13"/>
  <c r="J27" i="13"/>
  <c r="F27" i="13"/>
  <c r="N27" i="13" s="1"/>
  <c r="M55" i="13"/>
  <c r="J55" i="13"/>
  <c r="F55" i="13"/>
  <c r="M29" i="13"/>
  <c r="J29" i="13"/>
  <c r="F29" i="13"/>
  <c r="N29" i="13" s="1"/>
  <c r="M28" i="13"/>
  <c r="J28" i="13"/>
  <c r="F28" i="13"/>
  <c r="M50" i="13"/>
  <c r="J50" i="13"/>
  <c r="F50" i="13"/>
  <c r="N50" i="13" s="1"/>
  <c r="M46" i="13"/>
  <c r="J46" i="13"/>
  <c r="F46" i="13"/>
  <c r="M32" i="13"/>
  <c r="J32" i="13"/>
  <c r="F32" i="13"/>
  <c r="N32" i="13" s="1"/>
  <c r="M18" i="13"/>
  <c r="J18" i="13"/>
  <c r="F18" i="13"/>
  <c r="M43" i="13"/>
  <c r="J43" i="13"/>
  <c r="F43" i="13"/>
  <c r="N43" i="13" s="1"/>
  <c r="M49" i="13"/>
  <c r="J49" i="13"/>
  <c r="F49" i="13"/>
  <c r="M51" i="13"/>
  <c r="J51" i="13"/>
  <c r="F51" i="13"/>
  <c r="N51" i="13" s="1"/>
  <c r="M54" i="13"/>
  <c r="J54" i="13"/>
  <c r="F54" i="13"/>
  <c r="M16" i="13"/>
  <c r="J16" i="13"/>
  <c r="F16" i="13"/>
  <c r="N16" i="13" s="1"/>
  <c r="M48" i="13"/>
  <c r="J48" i="13"/>
  <c r="F48" i="13"/>
  <c r="M17" i="13"/>
  <c r="J17" i="13"/>
  <c r="F17" i="13"/>
  <c r="N17" i="13" s="1"/>
  <c r="M47" i="13"/>
  <c r="J47" i="13"/>
  <c r="F47" i="13"/>
  <c r="M36" i="13"/>
  <c r="J36" i="13"/>
  <c r="F36" i="13"/>
  <c r="N36" i="13" s="1"/>
  <c r="M12" i="13"/>
  <c r="J12" i="13"/>
  <c r="F12" i="13"/>
  <c r="M38" i="13"/>
  <c r="J38" i="13"/>
  <c r="F38" i="13"/>
  <c r="N38" i="13" s="1"/>
  <c r="N24" i="14" l="1"/>
  <c r="N11" i="14"/>
  <c r="N56" i="14" s="1"/>
  <c r="N21" i="14"/>
  <c r="N50" i="14"/>
  <c r="N45" i="14"/>
  <c r="N12" i="14"/>
  <c r="N34" i="14"/>
  <c r="N15" i="14"/>
  <c r="N26" i="14"/>
  <c r="N25" i="14"/>
  <c r="N40" i="14"/>
  <c r="N43" i="14"/>
  <c r="N19" i="14"/>
  <c r="N39" i="14"/>
  <c r="N14" i="14"/>
  <c r="L40" i="14"/>
  <c r="L38" i="14"/>
  <c r="L13" i="14"/>
  <c r="L30" i="14"/>
  <c r="L43" i="14"/>
  <c r="L19" i="14"/>
  <c r="L16" i="14"/>
  <c r="L46" i="14"/>
  <c r="L47" i="14"/>
  <c r="L54" i="14"/>
  <c r="L17" i="14"/>
  <c r="L55" i="14"/>
  <c r="L28" i="14"/>
  <c r="L51" i="14"/>
  <c r="L36" i="14"/>
  <c r="L48" i="14"/>
  <c r="L39" i="14"/>
  <c r="L53" i="14"/>
  <c r="L27" i="14"/>
  <c r="L23" i="14"/>
  <c r="L10" i="14"/>
  <c r="L14" i="14"/>
  <c r="L33" i="14"/>
  <c r="L41" i="14"/>
  <c r="L18" i="14"/>
  <c r="L44" i="14"/>
  <c r="L24" i="14"/>
  <c r="L29" i="14"/>
  <c r="L22" i="14"/>
  <c r="L20" i="14"/>
  <c r="L35" i="14"/>
  <c r="L31" i="14"/>
  <c r="L11" i="14"/>
  <c r="L21" i="14"/>
  <c r="L50" i="14"/>
  <c r="L52" i="14"/>
  <c r="L37" i="14"/>
  <c r="L45" i="14"/>
  <c r="L42" i="14"/>
  <c r="L12" i="14"/>
  <c r="L32" i="14"/>
  <c r="L49" i="14"/>
  <c r="L34" i="14"/>
  <c r="L15" i="14"/>
  <c r="L26" i="14"/>
  <c r="L25" i="14"/>
  <c r="N12" i="13"/>
  <c r="N47" i="13"/>
  <c r="N48" i="13"/>
  <c r="N54" i="13"/>
  <c r="N49" i="13"/>
  <c r="N18" i="13"/>
  <c r="N46" i="13"/>
  <c r="N28" i="13"/>
  <c r="N55" i="13"/>
  <c r="N15" i="13"/>
  <c r="N13" i="13"/>
  <c r="N10" i="13"/>
  <c r="N30" i="13"/>
  <c r="N23" i="13"/>
  <c r="N31" i="13"/>
  <c r="N22" i="13"/>
  <c r="N40" i="13"/>
  <c r="N45" i="13"/>
  <c r="N21" i="13"/>
  <c r="N11" i="13"/>
  <c r="N44" i="13"/>
  <c r="N34" i="13"/>
  <c r="N20" i="13"/>
  <c r="L38" i="13"/>
  <c r="L36" i="13"/>
  <c r="L17" i="13"/>
  <c r="L16" i="13"/>
  <c r="L51" i="13"/>
  <c r="L43" i="13"/>
  <c r="L32" i="13"/>
  <c r="L50" i="13"/>
  <c r="L29" i="13"/>
  <c r="L27" i="13"/>
  <c r="L41" i="13"/>
  <c r="L52" i="13"/>
  <c r="L19" i="13"/>
  <c r="L39" i="13"/>
  <c r="L37" i="13"/>
  <c r="L33" i="13"/>
  <c r="L25" i="13"/>
  <c r="L14" i="13"/>
  <c r="L42" i="13"/>
  <c r="L35" i="13"/>
  <c r="L53" i="13"/>
  <c r="L24" i="13"/>
  <c r="L26" i="13"/>
  <c r="L12" i="13"/>
  <c r="L47" i="13"/>
  <c r="L48" i="13"/>
  <c r="L54" i="13"/>
  <c r="L49" i="13"/>
  <c r="L18" i="13"/>
  <c r="L46" i="13"/>
  <c r="L28" i="13"/>
  <c r="L55" i="13"/>
  <c r="L15" i="13"/>
  <c r="L13" i="13"/>
  <c r="L10" i="13"/>
  <c r="L30" i="13"/>
  <c r="L23" i="13"/>
  <c r="L31" i="13"/>
  <c r="L22" i="13"/>
  <c r="L40" i="13"/>
  <c r="L45" i="13"/>
  <c r="L21" i="13"/>
  <c r="L11" i="13"/>
  <c r="L44" i="13"/>
  <c r="L34" i="13"/>
  <c r="L20" i="13"/>
</calcChain>
</file>

<file path=xl/sharedStrings.xml><?xml version="1.0" encoding="utf-8"?>
<sst xmlns="http://schemas.openxmlformats.org/spreadsheetml/2006/main" count="227" uniqueCount="75">
  <si>
    <t xml:space="preserve">Granada               </t>
  </si>
  <si>
    <t xml:space="preserve">Huelva                </t>
  </si>
  <si>
    <t xml:space="preserve">Almería               </t>
  </si>
  <si>
    <t xml:space="preserve">Jaén                  </t>
  </si>
  <si>
    <t xml:space="preserve">Córdoba               </t>
  </si>
  <si>
    <t xml:space="preserve">Cádiz                 </t>
  </si>
  <si>
    <t xml:space="preserve">Málaga                </t>
  </si>
  <si>
    <t xml:space="preserve">Sevilla               </t>
  </si>
  <si>
    <t xml:space="preserve">Nota: En impuestos directos e impuestos indirectos se ha restado la cantidad recibida por PIE en concepto de IRPF, IVA e IIEE </t>
  </si>
  <si>
    <t>Derechos liquidados</t>
  </si>
  <si>
    <t>Euros por habitante</t>
  </si>
  <si>
    <t>Municipio</t>
  </si>
  <si>
    <t>Provincia</t>
  </si>
  <si>
    <t>Población</t>
  </si>
  <si>
    <t>Impuestos directos</t>
  </si>
  <si>
    <t>IRPF (PIE)</t>
  </si>
  <si>
    <t>Impuestos Indirectos</t>
  </si>
  <si>
    <t>Tasas y otros ingresos</t>
  </si>
  <si>
    <t>Impuestos directos e indirectos</t>
  </si>
  <si>
    <t>CONTRIBUCIÓN FISCAL ABSOLUTA</t>
  </si>
  <si>
    <t xml:space="preserve">San Roque                                                             </t>
  </si>
  <si>
    <t xml:space="preserve">Nerja                                                                 </t>
  </si>
  <si>
    <t xml:space="preserve">Barrios (Los)                                                         </t>
  </si>
  <si>
    <t xml:space="preserve">Alhaurín de la Torre                                                  </t>
  </si>
  <si>
    <t xml:space="preserve">Coín                                                                  </t>
  </si>
  <si>
    <t xml:space="preserve">Antequera                                                             </t>
  </si>
  <si>
    <t xml:space="preserve">Martos                                                                </t>
  </si>
  <si>
    <t xml:space="preserve">Vícar                                                                 </t>
  </si>
  <si>
    <t xml:space="preserve">Carmona                                                               </t>
  </si>
  <si>
    <t xml:space="preserve">Ronda                                                                 </t>
  </si>
  <si>
    <t xml:space="preserve">Níjar                                                                 </t>
  </si>
  <si>
    <t xml:space="preserve">Cabra                                                                 </t>
  </si>
  <si>
    <t xml:space="preserve">Morón de la Frontera                                                  </t>
  </si>
  <si>
    <t xml:space="preserve">Úbeda                                                                 </t>
  </si>
  <si>
    <t xml:space="preserve">Palma del Río                                                         </t>
  </si>
  <si>
    <t xml:space="preserve">Lucena                                                                </t>
  </si>
  <si>
    <t xml:space="preserve">Isla Cristina                                                         </t>
  </si>
  <si>
    <t xml:space="preserve">Alhaurín el Grande                                                    </t>
  </si>
  <si>
    <t xml:space="preserve">Baza                                                                  </t>
  </si>
  <si>
    <t xml:space="preserve">Andújar                                                               </t>
  </si>
  <si>
    <t xml:space="preserve">Mairena del Aljarafe                                                  </t>
  </si>
  <si>
    <t xml:space="preserve">Armilla                                                               </t>
  </si>
  <si>
    <t xml:space="preserve">Alcalá la Real                                                        </t>
  </si>
  <si>
    <t xml:space="preserve">Puente Genil                                                          </t>
  </si>
  <si>
    <t xml:space="preserve">Montilla                                                              </t>
  </si>
  <si>
    <t xml:space="preserve">Adra                                                                  </t>
  </si>
  <si>
    <t xml:space="preserve">Rinconada (La)                                                        </t>
  </si>
  <si>
    <t xml:space="preserve">Camas                                                                 </t>
  </si>
  <si>
    <t xml:space="preserve">Aljaraque                                                             </t>
  </si>
  <si>
    <t xml:space="preserve">Cártama                                                               </t>
  </si>
  <si>
    <t xml:space="preserve">Priego de Córdoba                                                     </t>
  </si>
  <si>
    <t xml:space="preserve">Gabias (Las)                                                          </t>
  </si>
  <si>
    <t xml:space="preserve">Ayamonte                                                              </t>
  </si>
  <si>
    <t>Impuestos directos - IRPF</t>
  </si>
  <si>
    <t>Impuestos indirectos - IVA-IIEE</t>
  </si>
  <si>
    <t>IIEE (PIE)</t>
  </si>
  <si>
    <t>IVA (PIE)</t>
  </si>
  <si>
    <t>Municipios de Andalucía de 20.000 a 49.999 habitantes</t>
  </si>
  <si>
    <t xml:space="preserve"> </t>
  </si>
  <si>
    <t xml:space="preserve">Arcos de la Frontera                                                  </t>
  </si>
  <si>
    <t xml:space="preserve">Conil de la Frontera                                                  </t>
  </si>
  <si>
    <t xml:space="preserve">Almuñécar                                                             </t>
  </si>
  <si>
    <t xml:space="preserve">Puerto Real                                                           </t>
  </si>
  <si>
    <t xml:space="preserve">Coria del Río                                                         </t>
  </si>
  <si>
    <t xml:space="preserve">Huércal-Overa                                                         </t>
  </si>
  <si>
    <t>Ingresos tributarios 2023 (impuestos directos e indirectos, tasas y otros ingresos)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</si>
  <si>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</t>
    </r>
  </si>
  <si>
    <t xml:space="preserve">Rota                                                                  </t>
  </si>
  <si>
    <t xml:space="preserve">Tomares                                                               </t>
  </si>
  <si>
    <t xml:space="preserve">Mairena del Alcor                                                     </t>
  </si>
  <si>
    <t xml:space="preserve">Barbate                                                               </t>
  </si>
  <si>
    <t xml:space="preserve">Bormujos                                                              </t>
  </si>
  <si>
    <t xml:space="preserve">Torrox                                                                </t>
  </si>
  <si>
    <t xml:space="preserve">Atarfe 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</si>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</sst>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Univers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sz val="8"/>
      <color indexed="8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i/>
      <sz val="10"/>
      <name val="Gill Sans MT"/>
      <family val="2"/>
    </font>
    <font>
      <sz val="11"/>
      <color theme="1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i/>
      <sz val="9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3" fontId="3" fillId="2" borderId="1" xfId="3" applyNumberFormat="1" applyFont="1" applyFill="1" applyBorder="1" applyAlignment="1">
      <alignment horizontal="left" vertical="center" wrapText="1"/>
    </xf>
    <xf numFmtId="4" fontId="4" fillId="3" borderId="1" xfId="5" applyNumberFormat="1" applyFont="1" applyFill="1" applyBorder="1" applyAlignment="1">
      <alignment horizontal="left" vertical="center" wrapText="1"/>
    </xf>
    <xf numFmtId="3" fontId="4" fillId="4" borderId="1" xfId="1" applyNumberFormat="1" applyFont="1" applyFill="1" applyBorder="1" applyAlignment="1">
      <alignment horizontal="right"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4" fontId="4" fillId="3" borderId="1" xfId="5" applyNumberFormat="1" applyFont="1" applyFill="1" applyBorder="1" applyAlignment="1">
      <alignment horizontal="right" vertical="center" wrapText="1"/>
    </xf>
    <xf numFmtId="4" fontId="3" fillId="3" borderId="1" xfId="5" applyNumberFormat="1" applyFont="1" applyFill="1" applyBorder="1" applyAlignment="1">
      <alignment horizontal="center" vertical="center" wrapText="1"/>
    </xf>
    <xf numFmtId="0" fontId="6" fillId="0" borderId="0" xfId="0" applyFont="1"/>
    <xf numFmtId="3" fontId="6" fillId="0" borderId="0" xfId="0" applyNumberFormat="1" applyFont="1"/>
    <xf numFmtId="4" fontId="6" fillId="0" borderId="0" xfId="0" applyNumberFormat="1" applyFont="1"/>
    <xf numFmtId="0" fontId="7" fillId="0" borderId="0" xfId="0" applyFont="1"/>
    <xf numFmtId="0" fontId="8" fillId="0" borderId="0" xfId="0" applyFont="1" applyFill="1" applyAlignment="1">
      <alignment vertical="center" wrapText="1"/>
    </xf>
    <xf numFmtId="3" fontId="8" fillId="0" borderId="0" xfId="0" applyNumberFormat="1" applyFont="1" applyFill="1" applyAlignment="1">
      <alignment vertical="center" wrapText="1"/>
    </xf>
    <xf numFmtId="4" fontId="8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left"/>
    </xf>
    <xf numFmtId="3" fontId="11" fillId="0" borderId="0" xfId="0" applyNumberFormat="1" applyFont="1" applyAlignment="1">
      <alignment horizontal="left"/>
    </xf>
    <xf numFmtId="4" fontId="11" fillId="0" borderId="0" xfId="0" applyNumberFormat="1" applyFont="1" applyAlignment="1">
      <alignment horizontal="left"/>
    </xf>
    <xf numFmtId="4" fontId="11" fillId="0" borderId="0" xfId="0" applyNumberFormat="1" applyFont="1"/>
    <xf numFmtId="4" fontId="7" fillId="0" borderId="0" xfId="0" applyNumberFormat="1" applyFont="1"/>
    <xf numFmtId="0" fontId="10" fillId="0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3" fontId="3" fillId="2" borderId="1" xfId="3" applyNumberFormat="1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3" fillId="0" borderId="0" xfId="0" applyFont="1"/>
    <xf numFmtId="3" fontId="13" fillId="0" borderId="0" xfId="0" applyNumberFormat="1" applyFont="1"/>
    <xf numFmtId="4" fontId="13" fillId="0" borderId="0" xfId="0" applyNumberFormat="1" applyFont="1"/>
    <xf numFmtId="0" fontId="14" fillId="0" borderId="0" xfId="0" applyFont="1" applyAlignment="1">
      <alignment horizontal="left"/>
    </xf>
    <xf numFmtId="0" fontId="14" fillId="0" borderId="0" xfId="0" applyFont="1" applyFill="1" applyAlignment="1">
      <alignment horizontal="left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3" fontId="11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3" xfId="2" applyNumberFormat="1" applyFont="1" applyFill="1" applyBorder="1" applyAlignment="1">
      <alignment horizontal="center" vertical="center"/>
    </xf>
    <xf numFmtId="4" fontId="6" fillId="0" borderId="4" xfId="2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1" xfId="0" applyFont="1" applyBorder="1"/>
    <xf numFmtId="4" fontId="16" fillId="0" borderId="1" xfId="0" applyNumberFormat="1" applyFont="1" applyBorder="1" applyAlignment="1">
      <alignment horizontal="center"/>
    </xf>
  </cellXfs>
  <cellStyles count="6">
    <cellStyle name="Normal" xfId="0" builtinId="0"/>
    <cellStyle name="Normal_CENSOResumen(INTERNET) 2" xfId="2"/>
    <cellStyle name="Normal_Hoja1" xfId="5"/>
    <cellStyle name="Normal_Hoja2" xfId="1"/>
    <cellStyle name="Normal_icio" xfId="3"/>
    <cellStyle name="Normal_IngGast (2) 2" xfId="4"/>
  </cellStyles>
  <dxfs count="0"/>
  <tableStyles count="0" defaultTableStyle="TableStyleMedium2" defaultPivotStyle="PivotStyleMedium9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261298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19051</xdr:rowOff>
    </xdr:from>
    <xdr:to>
      <xdr:col>0</xdr:col>
      <xdr:colOff>714375</xdr:colOff>
      <xdr:row>1</xdr:row>
      <xdr:rowOff>291465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1"/>
          <a:ext cx="685800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zoomScaleNormal="100" workbookViewId="0">
      <selection activeCell="P11" sqref="P11"/>
    </sheetView>
  </sheetViews>
  <sheetFormatPr baseColWidth="10" defaultColWidth="7.109375" defaultRowHeight="18"/>
  <cols>
    <col min="1" max="1" width="28.109375" style="27" customWidth="1"/>
    <col min="2" max="2" width="15.6640625" style="27" customWidth="1"/>
    <col min="3" max="3" width="11" style="28" customWidth="1"/>
    <col min="4" max="4" width="14.109375" style="27" hidden="1" customWidth="1"/>
    <col min="5" max="5" width="12.6640625" style="27" hidden="1" customWidth="1"/>
    <col min="6" max="6" width="14.44140625" style="27" hidden="1" customWidth="1"/>
    <col min="7" max="7" width="14.33203125" style="29" hidden="1" customWidth="1"/>
    <col min="8" max="9" width="12.6640625" style="27" hidden="1" customWidth="1"/>
    <col min="10" max="10" width="13.5546875" style="27" hidden="1" customWidth="1"/>
    <col min="11" max="11" width="13.6640625" style="27" hidden="1" customWidth="1"/>
    <col min="12" max="12" width="16.5546875" style="27" customWidth="1"/>
    <col min="13" max="13" width="15.44140625" style="27" customWidth="1"/>
    <col min="14" max="14" width="18.109375" style="27" customWidth="1"/>
    <col min="15" max="15" width="7.109375" style="27" customWidth="1"/>
    <col min="16" max="16384" width="7.109375" style="27"/>
  </cols>
  <sheetData>
    <row r="1" spans="1:14" s="7" customFormat="1" ht="16.8">
      <c r="C1" s="8"/>
      <c r="D1" s="9"/>
      <c r="E1" s="9"/>
      <c r="F1" s="9"/>
      <c r="G1" s="9"/>
      <c r="H1" s="9"/>
      <c r="I1" s="9"/>
      <c r="J1" s="9"/>
      <c r="K1" s="9"/>
      <c r="L1" s="9"/>
      <c r="N1" s="10"/>
    </row>
    <row r="2" spans="1:14" s="7" customFormat="1" ht="24" customHeight="1">
      <c r="A2" s="11"/>
      <c r="B2" s="11"/>
      <c r="C2" s="12"/>
      <c r="D2" s="11"/>
      <c r="E2" s="11"/>
      <c r="F2" s="11"/>
      <c r="G2" s="13"/>
      <c r="H2" s="11"/>
      <c r="I2" s="11"/>
      <c r="J2" s="11"/>
      <c r="K2" s="11"/>
      <c r="L2" s="11"/>
      <c r="M2" s="11"/>
      <c r="N2" s="11"/>
    </row>
    <row r="3" spans="1:14" s="7" customFormat="1" ht="39" customHeight="1">
      <c r="A3" s="50" t="s">
        <v>65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s="7" customFormat="1" ht="21.6">
      <c r="A4" s="51" t="s">
        <v>57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7" customFormat="1" ht="16.8">
      <c r="A5" s="30" t="s">
        <v>66</v>
      </c>
      <c r="B5" s="14"/>
      <c r="C5" s="15"/>
      <c r="D5" s="16"/>
      <c r="E5" s="16"/>
      <c r="F5" s="16"/>
      <c r="G5" s="16"/>
      <c r="H5" s="16"/>
      <c r="I5" s="16"/>
      <c r="J5" s="16"/>
      <c r="K5" s="16"/>
      <c r="L5" s="16"/>
      <c r="M5" s="17"/>
      <c r="N5" s="18"/>
    </row>
    <row r="6" spans="1:14" s="7" customFormat="1" ht="16.8">
      <c r="A6" s="31" t="s">
        <v>8</v>
      </c>
      <c r="B6" s="20"/>
      <c r="C6" s="21"/>
      <c r="D6" s="22"/>
      <c r="E6" s="22"/>
      <c r="F6" s="22"/>
      <c r="G6" s="22"/>
      <c r="H6" s="22"/>
      <c r="I6" s="22"/>
      <c r="J6" s="22"/>
      <c r="K6" s="17"/>
      <c r="L6" s="22"/>
      <c r="M6" s="17"/>
      <c r="N6" s="18"/>
    </row>
    <row r="7" spans="1:14" s="7" customFormat="1" ht="16.8">
      <c r="A7" s="19" t="s">
        <v>58</v>
      </c>
      <c r="B7" s="20"/>
      <c r="C7" s="21"/>
      <c r="D7" s="22"/>
      <c r="E7" s="22"/>
      <c r="F7" s="22"/>
      <c r="G7" s="22"/>
      <c r="H7" s="22"/>
      <c r="I7" s="22"/>
      <c r="J7" s="22"/>
      <c r="K7" s="17"/>
      <c r="L7" s="22"/>
      <c r="M7" s="17"/>
      <c r="N7" s="18"/>
    </row>
    <row r="8" spans="1:14" s="7" customFormat="1" ht="16.8">
      <c r="A8" s="20"/>
      <c r="B8" s="20"/>
      <c r="C8" s="21"/>
      <c r="D8" s="52" t="s">
        <v>9</v>
      </c>
      <c r="E8" s="53"/>
      <c r="F8" s="53"/>
      <c r="G8" s="53"/>
      <c r="H8" s="53"/>
      <c r="I8" s="53"/>
      <c r="J8" s="53"/>
      <c r="K8" s="54"/>
      <c r="L8" s="55" t="s">
        <v>10</v>
      </c>
      <c r="M8" s="56"/>
      <c r="N8" s="57"/>
    </row>
    <row r="9" spans="1:14" s="7" customFormat="1" ht="50.4">
      <c r="A9" s="23" t="s">
        <v>11</v>
      </c>
      <c r="B9" s="23" t="s">
        <v>12</v>
      </c>
      <c r="C9" s="23" t="s">
        <v>13</v>
      </c>
      <c r="D9" s="24" t="s">
        <v>14</v>
      </c>
      <c r="E9" s="24" t="s">
        <v>15</v>
      </c>
      <c r="F9" s="24" t="s">
        <v>53</v>
      </c>
      <c r="G9" s="24" t="s">
        <v>16</v>
      </c>
      <c r="H9" s="24" t="s">
        <v>56</v>
      </c>
      <c r="I9" s="24" t="s">
        <v>55</v>
      </c>
      <c r="J9" s="24" t="s">
        <v>54</v>
      </c>
      <c r="K9" s="24" t="s">
        <v>17</v>
      </c>
      <c r="L9" s="25" t="s">
        <v>18</v>
      </c>
      <c r="M9" s="25" t="s">
        <v>17</v>
      </c>
      <c r="N9" s="26" t="s">
        <v>19</v>
      </c>
    </row>
    <row r="10" spans="1:14" ht="15" customHeight="1">
      <c r="A10" s="1" t="s">
        <v>45</v>
      </c>
      <c r="B10" s="2" t="s">
        <v>2</v>
      </c>
      <c r="C10" s="3">
        <v>25195</v>
      </c>
      <c r="D10" s="4">
        <v>8491620.8300000001</v>
      </c>
      <c r="E10" s="4">
        <v>0</v>
      </c>
      <c r="F10" s="4">
        <f>D10-E10</f>
        <v>8491620.8300000001</v>
      </c>
      <c r="G10" s="4">
        <v>152780.96</v>
      </c>
      <c r="H10" s="4">
        <v>0</v>
      </c>
      <c r="I10" s="4">
        <v>0</v>
      </c>
      <c r="J10" s="4">
        <f>G10-H10-I10</f>
        <v>152780.96</v>
      </c>
      <c r="K10" s="4">
        <v>4124669.98</v>
      </c>
      <c r="L10" s="5">
        <f>(F10+J10)/C10</f>
        <v>343.09989243897604</v>
      </c>
      <c r="M10" s="5">
        <f>K10/C10</f>
        <v>163.70986227426076</v>
      </c>
      <c r="N10" s="6">
        <f>(F10+J10+K10)/C10</f>
        <v>506.80975471323683</v>
      </c>
    </row>
    <row r="11" spans="1:14" ht="15" customHeight="1">
      <c r="A11" s="1" t="s">
        <v>42</v>
      </c>
      <c r="B11" s="2" t="s">
        <v>3</v>
      </c>
      <c r="C11" s="3">
        <v>21587</v>
      </c>
      <c r="D11" s="4">
        <v>6103119.3499999996</v>
      </c>
      <c r="E11" s="4">
        <v>0</v>
      </c>
      <c r="F11" s="4">
        <f>D11-E11</f>
        <v>6103119.3499999996</v>
      </c>
      <c r="G11" s="4">
        <v>451066.3</v>
      </c>
      <c r="H11" s="4">
        <v>0</v>
      </c>
      <c r="I11" s="4">
        <v>0</v>
      </c>
      <c r="J11" s="4">
        <f>G11-H11-I11</f>
        <v>451066.3</v>
      </c>
      <c r="K11" s="4">
        <v>4394905.4000000004</v>
      </c>
      <c r="L11" s="5">
        <f>(F11+J11)/C11</f>
        <v>303.61725343957011</v>
      </c>
      <c r="M11" s="5">
        <f>K11/C11</f>
        <v>203.59037383610507</v>
      </c>
      <c r="N11" s="6">
        <f>(F11+J11+K11)/C11</f>
        <v>507.20762727567524</v>
      </c>
    </row>
    <row r="12" spans="1:14" ht="15" customHeight="1">
      <c r="A12" s="1" t="s">
        <v>23</v>
      </c>
      <c r="B12" s="2" t="s">
        <v>6</v>
      </c>
      <c r="C12" s="3">
        <v>43674</v>
      </c>
      <c r="D12" s="4">
        <v>18726254.780000001</v>
      </c>
      <c r="E12" s="4">
        <v>0</v>
      </c>
      <c r="F12" s="4">
        <f>D12-E12</f>
        <v>18726254.780000001</v>
      </c>
      <c r="G12" s="4">
        <v>1031461.62</v>
      </c>
      <c r="H12" s="4">
        <v>0</v>
      </c>
      <c r="I12" s="4">
        <v>0</v>
      </c>
      <c r="J12" s="4">
        <f>G12-H12-I12</f>
        <v>1031461.62</v>
      </c>
      <c r="K12" s="4">
        <v>13029899.039999999</v>
      </c>
      <c r="L12" s="5">
        <f>(F12+J12)/C12</f>
        <v>452.39081375646845</v>
      </c>
      <c r="M12" s="5">
        <f>K12/C12</f>
        <v>298.34453084214863</v>
      </c>
      <c r="N12" s="6">
        <f>(F12+J12+K12)/C12</f>
        <v>750.73534459861708</v>
      </c>
    </row>
    <row r="13" spans="1:14" ht="15" customHeight="1">
      <c r="A13" s="1" t="s">
        <v>37</v>
      </c>
      <c r="B13" s="2" t="s">
        <v>6</v>
      </c>
      <c r="C13" s="3">
        <v>26879</v>
      </c>
      <c r="D13" s="4">
        <v>8256857.4199999999</v>
      </c>
      <c r="E13" s="4">
        <v>0</v>
      </c>
      <c r="F13" s="4">
        <f>D13-E13</f>
        <v>8256857.4199999999</v>
      </c>
      <c r="G13" s="4">
        <v>158841.91</v>
      </c>
      <c r="H13" s="4">
        <v>0</v>
      </c>
      <c r="I13" s="4">
        <v>0</v>
      </c>
      <c r="J13" s="4">
        <f>G13-H13-I13</f>
        <v>158841.91</v>
      </c>
      <c r="K13" s="4">
        <v>5335867.91</v>
      </c>
      <c r="L13" s="5">
        <f>(F13+J13)/C13</f>
        <v>313.09570036087655</v>
      </c>
      <c r="M13" s="5">
        <f>K13/C13</f>
        <v>198.51437590684179</v>
      </c>
      <c r="N13" s="6">
        <f>(F13+J13+K13)/C13</f>
        <v>511.61007626771828</v>
      </c>
    </row>
    <row r="14" spans="1:14" ht="15" customHeight="1">
      <c r="A14" s="1" t="s">
        <v>48</v>
      </c>
      <c r="B14" s="2" t="s">
        <v>1</v>
      </c>
      <c r="C14" s="3">
        <v>22259</v>
      </c>
      <c r="D14" s="4">
        <v>8485507.6600000001</v>
      </c>
      <c r="E14" s="4">
        <v>0</v>
      </c>
      <c r="F14" s="4">
        <f>D14-E14</f>
        <v>8485507.6600000001</v>
      </c>
      <c r="G14" s="4">
        <v>633023.92000000004</v>
      </c>
      <c r="H14" s="4">
        <v>0</v>
      </c>
      <c r="I14" s="4">
        <v>0</v>
      </c>
      <c r="J14" s="4">
        <f>G14-H14-I14</f>
        <v>633023.92000000004</v>
      </c>
      <c r="K14" s="4">
        <v>1326093.44</v>
      </c>
      <c r="L14" s="5">
        <f>(F14+J14)/C14</f>
        <v>409.65594051844198</v>
      </c>
      <c r="M14" s="5">
        <f>K14/C14</f>
        <v>59.575607170133424</v>
      </c>
      <c r="N14" s="6">
        <f>(F14+J14+K14)/C14</f>
        <v>469.2315476885754</v>
      </c>
    </row>
    <row r="15" spans="1:14" ht="15" customHeight="1">
      <c r="A15" s="1" t="s">
        <v>61</v>
      </c>
      <c r="B15" s="2" t="s">
        <v>0</v>
      </c>
      <c r="C15" s="3">
        <v>27305</v>
      </c>
      <c r="D15" s="4">
        <v>20523263.780000001</v>
      </c>
      <c r="E15" s="4">
        <v>0</v>
      </c>
      <c r="F15" s="4">
        <f>D15-E15</f>
        <v>20523263.780000001</v>
      </c>
      <c r="G15" s="4">
        <v>306767.45</v>
      </c>
      <c r="H15" s="4">
        <v>0</v>
      </c>
      <c r="I15" s="4">
        <v>0</v>
      </c>
      <c r="J15" s="4">
        <f>G15-H15-I15</f>
        <v>306767.45</v>
      </c>
      <c r="K15" s="4">
        <v>4237269.66</v>
      </c>
      <c r="L15" s="5">
        <f>(F15+J15)/C15</f>
        <v>762.86508807910639</v>
      </c>
      <c r="M15" s="5">
        <f>K15/C15</f>
        <v>155.18292107672588</v>
      </c>
      <c r="N15" s="6">
        <f>(F15+J15+K15)/C15</f>
        <v>918.04800915583223</v>
      </c>
    </row>
    <row r="16" spans="1:14" ht="15" customHeight="1">
      <c r="A16" s="1" t="s">
        <v>39</v>
      </c>
      <c r="B16" s="2" t="s">
        <v>3</v>
      </c>
      <c r="C16" s="3">
        <v>35788</v>
      </c>
      <c r="D16" s="4">
        <v>13262714.109999999</v>
      </c>
      <c r="E16" s="4">
        <v>0</v>
      </c>
      <c r="F16" s="4">
        <f>D16-E16</f>
        <v>13262714.109999999</v>
      </c>
      <c r="G16" s="4">
        <v>389592.64</v>
      </c>
      <c r="H16" s="4">
        <v>0</v>
      </c>
      <c r="I16" s="4">
        <v>0</v>
      </c>
      <c r="J16" s="4">
        <f>G16-H16-I16</f>
        <v>389592.64</v>
      </c>
      <c r="K16" s="4">
        <v>9269263.2200000007</v>
      </c>
      <c r="L16" s="5">
        <f>(F16+J16)/C16</f>
        <v>381.4772200178831</v>
      </c>
      <c r="M16" s="5">
        <f>K16/C16</f>
        <v>259.0047842852353</v>
      </c>
      <c r="N16" s="6">
        <f>(F16+J16+K16)/C16</f>
        <v>640.48200430311829</v>
      </c>
    </row>
    <row r="17" spans="1:14" ht="15" customHeight="1">
      <c r="A17" s="1" t="s">
        <v>25</v>
      </c>
      <c r="B17" s="2" t="s">
        <v>6</v>
      </c>
      <c r="C17" s="3">
        <v>41178</v>
      </c>
      <c r="D17" s="4">
        <v>18689122.879999999</v>
      </c>
      <c r="E17" s="4">
        <v>0</v>
      </c>
      <c r="F17" s="4">
        <f>D17-E17</f>
        <v>18689122.879999999</v>
      </c>
      <c r="G17" s="4">
        <v>601956.54</v>
      </c>
      <c r="H17" s="4">
        <v>0</v>
      </c>
      <c r="I17" s="4">
        <v>0</v>
      </c>
      <c r="J17" s="4">
        <f>G17-H17-I17</f>
        <v>601956.54</v>
      </c>
      <c r="K17" s="4">
        <v>3675538.95</v>
      </c>
      <c r="L17" s="5">
        <f>(F17+J17)/C17</f>
        <v>468.48024236242651</v>
      </c>
      <c r="M17" s="5">
        <f>K17/C17</f>
        <v>89.259773422701443</v>
      </c>
      <c r="N17" s="6">
        <f>(F17+J17+K17)/C17</f>
        <v>557.74001578512787</v>
      </c>
    </row>
    <row r="18" spans="1:14" ht="15" customHeight="1">
      <c r="A18" s="1" t="s">
        <v>59</v>
      </c>
      <c r="B18" s="2" t="s">
        <v>5</v>
      </c>
      <c r="C18" s="3">
        <v>30953</v>
      </c>
      <c r="D18" s="4">
        <v>14222958.060000001</v>
      </c>
      <c r="E18" s="4">
        <v>0</v>
      </c>
      <c r="F18" s="4">
        <f>D18-E18</f>
        <v>14222958.060000001</v>
      </c>
      <c r="G18" s="4">
        <v>297609.92</v>
      </c>
      <c r="H18" s="4">
        <v>0</v>
      </c>
      <c r="I18" s="4">
        <v>0</v>
      </c>
      <c r="J18" s="4">
        <f>G18-H18-I18</f>
        <v>297609.92</v>
      </c>
      <c r="K18" s="4">
        <v>2830189.31</v>
      </c>
      <c r="L18" s="5">
        <f>(F18+J18)/C18</f>
        <v>469.11666009756732</v>
      </c>
      <c r="M18" s="5">
        <f>K18/C18</f>
        <v>91.43505669886602</v>
      </c>
      <c r="N18" s="6">
        <f>(F18+J18+K18)/C18</f>
        <v>560.55171679643331</v>
      </c>
    </row>
    <row r="19" spans="1:14" ht="15" customHeight="1">
      <c r="A19" s="1" t="s">
        <v>41</v>
      </c>
      <c r="B19" s="2" t="s">
        <v>0</v>
      </c>
      <c r="C19" s="3">
        <v>25059</v>
      </c>
      <c r="D19" s="4">
        <v>6691711.5</v>
      </c>
      <c r="E19" s="4">
        <v>0</v>
      </c>
      <c r="F19" s="4">
        <f>D19-E19</f>
        <v>6691711.5</v>
      </c>
      <c r="G19" s="4">
        <v>1213054.68</v>
      </c>
      <c r="H19" s="4">
        <v>0</v>
      </c>
      <c r="I19" s="4">
        <v>0</v>
      </c>
      <c r="J19" s="4">
        <f>G19-H19-I19</f>
        <v>1213054.68</v>
      </c>
      <c r="K19" s="4">
        <v>4484517.28</v>
      </c>
      <c r="L19" s="5">
        <f>(F19+J19)/C19</f>
        <v>315.44619418173113</v>
      </c>
      <c r="M19" s="5">
        <f>K19/C19</f>
        <v>178.95834949519136</v>
      </c>
      <c r="N19" s="6">
        <f>(F19+J19+K19)/C19</f>
        <v>494.40454367692251</v>
      </c>
    </row>
    <row r="20" spans="1:14" ht="15" customHeight="1">
      <c r="A20" s="1" t="s">
        <v>73</v>
      </c>
      <c r="B20" s="2" t="s">
        <v>0</v>
      </c>
      <c r="C20" s="3">
        <v>20024</v>
      </c>
      <c r="D20" s="4">
        <v>8526946.5299999993</v>
      </c>
      <c r="E20" s="4">
        <v>0</v>
      </c>
      <c r="F20" s="4">
        <f>D20-E20</f>
        <v>8526946.5299999993</v>
      </c>
      <c r="G20" s="4">
        <v>371093.26</v>
      </c>
      <c r="H20" s="4">
        <v>0</v>
      </c>
      <c r="I20" s="4">
        <v>0</v>
      </c>
      <c r="J20" s="4">
        <f>G20-H20-I20</f>
        <v>371093.26</v>
      </c>
      <c r="K20" s="4">
        <v>4049671.95</v>
      </c>
      <c r="L20" s="5">
        <f>(F20+J20)/C20</f>
        <v>444.36874700359562</v>
      </c>
      <c r="M20" s="5">
        <f>K20/C20</f>
        <v>202.24090840990812</v>
      </c>
      <c r="N20" s="6">
        <f>(F20+J20+K20)/C20</f>
        <v>646.60965541350367</v>
      </c>
    </row>
    <row r="21" spans="1:14" ht="15" customHeight="1">
      <c r="A21" s="1" t="s">
        <v>52</v>
      </c>
      <c r="B21" s="2" t="s">
        <v>1</v>
      </c>
      <c r="C21" s="3">
        <v>21645</v>
      </c>
      <c r="D21" s="4">
        <v>12017586.24</v>
      </c>
      <c r="E21" s="4">
        <v>0</v>
      </c>
      <c r="F21" s="4">
        <f>D21-E21</f>
        <v>12017586.24</v>
      </c>
      <c r="G21" s="4">
        <v>948789.55</v>
      </c>
      <c r="H21" s="4">
        <v>0</v>
      </c>
      <c r="I21" s="4">
        <v>0</v>
      </c>
      <c r="J21" s="4">
        <f>G21-H21-I21</f>
        <v>948789.55</v>
      </c>
      <c r="K21" s="4">
        <v>2492607.36</v>
      </c>
      <c r="L21" s="5">
        <f>(F21+J21)/C21</f>
        <v>599.04716054516064</v>
      </c>
      <c r="M21" s="5">
        <f>K21/C21</f>
        <v>115.15857519057518</v>
      </c>
      <c r="N21" s="6">
        <f>(F21+J21+K21)/C21</f>
        <v>714.20573573573574</v>
      </c>
    </row>
    <row r="22" spans="1:14" ht="15" customHeight="1">
      <c r="A22" s="1" t="s">
        <v>70</v>
      </c>
      <c r="B22" s="2" t="s">
        <v>5</v>
      </c>
      <c r="C22" s="3">
        <v>22811</v>
      </c>
      <c r="D22" s="4">
        <v>10812604.789999999</v>
      </c>
      <c r="E22" s="4">
        <v>0</v>
      </c>
      <c r="F22" s="4">
        <f>D22-E22</f>
        <v>10812604.789999999</v>
      </c>
      <c r="G22" s="4">
        <v>244581.38</v>
      </c>
      <c r="H22" s="4">
        <v>0</v>
      </c>
      <c r="I22" s="4">
        <v>0</v>
      </c>
      <c r="J22" s="4">
        <f>G22-H22-I22</f>
        <v>244581.38</v>
      </c>
      <c r="K22" s="4">
        <v>4013147.47</v>
      </c>
      <c r="L22" s="5">
        <f>(F22+J22)/C22</f>
        <v>484.73044452237957</v>
      </c>
      <c r="M22" s="5">
        <f>K22/C22</f>
        <v>175.93036122923152</v>
      </c>
      <c r="N22" s="6">
        <f>(F22+J22+K22)/C22</f>
        <v>660.66080575161106</v>
      </c>
    </row>
    <row r="23" spans="1:14" ht="15" customHeight="1">
      <c r="A23" s="1" t="s">
        <v>22</v>
      </c>
      <c r="B23" s="2" t="s">
        <v>5</v>
      </c>
      <c r="C23" s="3">
        <v>24219</v>
      </c>
      <c r="D23" s="4">
        <v>13078470.130000001</v>
      </c>
      <c r="E23" s="4">
        <v>0</v>
      </c>
      <c r="F23" s="4">
        <f>D23-E23</f>
        <v>13078470.130000001</v>
      </c>
      <c r="G23" s="4">
        <v>2566513.14</v>
      </c>
      <c r="H23" s="4">
        <v>0</v>
      </c>
      <c r="I23" s="4">
        <v>0</v>
      </c>
      <c r="J23" s="4">
        <f>G23-H23-I23</f>
        <v>2566513.14</v>
      </c>
      <c r="K23" s="4">
        <v>4137419.97</v>
      </c>
      <c r="L23" s="5">
        <f>(F23+J23)/C23</f>
        <v>645.97973780915811</v>
      </c>
      <c r="M23" s="5">
        <f>K23/C23</f>
        <v>170.83364176885917</v>
      </c>
      <c r="N23" s="6">
        <f>(F23+J23+K23)/C23</f>
        <v>816.81337957801736</v>
      </c>
    </row>
    <row r="24" spans="1:14" ht="15" customHeight="1">
      <c r="A24" s="1" t="s">
        <v>38</v>
      </c>
      <c r="B24" s="2" t="s">
        <v>0</v>
      </c>
      <c r="C24" s="3">
        <v>20579</v>
      </c>
      <c r="D24" s="4">
        <v>7007711.5499999998</v>
      </c>
      <c r="E24" s="4">
        <v>0</v>
      </c>
      <c r="F24" s="4">
        <f>D24-E24</f>
        <v>7007711.5499999998</v>
      </c>
      <c r="G24" s="4">
        <v>96281.07</v>
      </c>
      <c r="H24" s="4">
        <v>0</v>
      </c>
      <c r="I24" s="4">
        <v>0</v>
      </c>
      <c r="J24" s="4">
        <f>G24-H24-I24</f>
        <v>96281.07</v>
      </c>
      <c r="K24" s="4">
        <v>3800682.16</v>
      </c>
      <c r="L24" s="5">
        <f>(F24+J24)/C24</f>
        <v>345.20591962680402</v>
      </c>
      <c r="M24" s="5">
        <f>K24/C24</f>
        <v>184.68740755138734</v>
      </c>
      <c r="N24" s="6">
        <f>(F24+J24+K24)/C24</f>
        <v>529.89332717819138</v>
      </c>
    </row>
    <row r="25" spans="1:14" ht="15" customHeight="1">
      <c r="A25" s="1" t="s">
        <v>71</v>
      </c>
      <c r="B25" s="2" t="s">
        <v>7</v>
      </c>
      <c r="C25" s="3">
        <v>22780</v>
      </c>
      <c r="D25" s="4">
        <v>7413544.6900000004</v>
      </c>
      <c r="E25" s="4">
        <v>0</v>
      </c>
      <c r="F25" s="4">
        <f>D25-E25</f>
        <v>7413544.6900000004</v>
      </c>
      <c r="G25" s="4">
        <v>846536.08</v>
      </c>
      <c r="H25" s="4">
        <v>0</v>
      </c>
      <c r="I25" s="4">
        <v>0</v>
      </c>
      <c r="J25" s="4">
        <f>G25-H25-I25</f>
        <v>846536.08</v>
      </c>
      <c r="K25" s="4">
        <v>2247723.91</v>
      </c>
      <c r="L25" s="5">
        <f>(F25+J25)/C25</f>
        <v>362.60231650570677</v>
      </c>
      <c r="M25" s="5">
        <f>K25/C25</f>
        <v>98.670935469710273</v>
      </c>
      <c r="N25" s="6">
        <f>(F25+J25+K25)/C25</f>
        <v>461.273251975417</v>
      </c>
    </row>
    <row r="26" spans="1:14" ht="15" customHeight="1">
      <c r="A26" s="1" t="s">
        <v>31</v>
      </c>
      <c r="B26" s="2" t="s">
        <v>4</v>
      </c>
      <c r="C26" s="3">
        <v>20070</v>
      </c>
      <c r="D26" s="4">
        <v>7181483.5899999999</v>
      </c>
      <c r="E26" s="4">
        <v>0</v>
      </c>
      <c r="F26" s="4">
        <f>D26-E26</f>
        <v>7181483.5899999999</v>
      </c>
      <c r="G26" s="4">
        <v>98774.13</v>
      </c>
      <c r="H26" s="4">
        <v>0</v>
      </c>
      <c r="I26" s="4">
        <v>0</v>
      </c>
      <c r="J26" s="4">
        <f>G26-H26-I26</f>
        <v>98774.13</v>
      </c>
      <c r="K26" s="4">
        <v>3882318.61</v>
      </c>
      <c r="L26" s="5">
        <f>(F26+J26)/C26</f>
        <v>362.74328450423519</v>
      </c>
      <c r="M26" s="5">
        <f>K26/C26</f>
        <v>193.43889436970602</v>
      </c>
      <c r="N26" s="6">
        <f>(F26+J26+K26)/C26</f>
        <v>556.18217887394121</v>
      </c>
    </row>
    <row r="27" spans="1:14" ht="15" customHeight="1">
      <c r="A27" s="1" t="s">
        <v>47</v>
      </c>
      <c r="B27" s="2" t="s">
        <v>7</v>
      </c>
      <c r="C27" s="3">
        <v>28157</v>
      </c>
      <c r="D27" s="4">
        <v>7896056.9199999999</v>
      </c>
      <c r="E27" s="4">
        <v>0</v>
      </c>
      <c r="F27" s="4">
        <f>D27-E27</f>
        <v>7896056.9199999999</v>
      </c>
      <c r="G27" s="4">
        <v>1126809.8600000001</v>
      </c>
      <c r="H27" s="4">
        <v>0</v>
      </c>
      <c r="I27" s="4">
        <v>0</v>
      </c>
      <c r="J27" s="4">
        <f>G27-H27-I27</f>
        <v>1126809.8600000001</v>
      </c>
      <c r="K27" s="4">
        <v>3868901.13</v>
      </c>
      <c r="L27" s="5">
        <f>(F27+J27)/C27</f>
        <v>320.44844195049188</v>
      </c>
      <c r="M27" s="5">
        <f>K27/C27</f>
        <v>137.4045931739887</v>
      </c>
      <c r="N27" s="6">
        <f>(F27+J27+K27)/C27</f>
        <v>457.85303512448058</v>
      </c>
    </row>
    <row r="28" spans="1:14" ht="15" customHeight="1">
      <c r="A28" s="1" t="s">
        <v>28</v>
      </c>
      <c r="B28" s="2" t="s">
        <v>7</v>
      </c>
      <c r="C28" s="3">
        <v>29551</v>
      </c>
      <c r="D28" s="4">
        <v>11239664.369999999</v>
      </c>
      <c r="E28" s="4">
        <v>0</v>
      </c>
      <c r="F28" s="4">
        <f>D28-E28</f>
        <v>11239664.369999999</v>
      </c>
      <c r="G28" s="4">
        <v>9037783.1300000008</v>
      </c>
      <c r="H28" s="4">
        <v>0</v>
      </c>
      <c r="I28" s="4">
        <v>0</v>
      </c>
      <c r="J28" s="4">
        <f>G28-H28-I28</f>
        <v>9037783.1300000008</v>
      </c>
      <c r="K28" s="4">
        <v>19603329.809999999</v>
      </c>
      <c r="L28" s="5">
        <f>(F28+J28)/C28</f>
        <v>686.18481608067407</v>
      </c>
      <c r="M28" s="5">
        <f>K28/C28</f>
        <v>663.37280667320897</v>
      </c>
      <c r="N28" s="6">
        <f>(F28+J28+K28)/C28</f>
        <v>1349.5576227538832</v>
      </c>
    </row>
    <row r="29" spans="1:14" ht="15" customHeight="1">
      <c r="A29" s="1" t="s">
        <v>49</v>
      </c>
      <c r="B29" s="2" t="s">
        <v>6</v>
      </c>
      <c r="C29" s="3">
        <v>28412</v>
      </c>
      <c r="D29" s="4">
        <v>6865125.7800000003</v>
      </c>
      <c r="E29" s="4">
        <v>0</v>
      </c>
      <c r="F29" s="4">
        <f>D29-E29</f>
        <v>6865125.7800000003</v>
      </c>
      <c r="G29" s="4">
        <v>451433.1</v>
      </c>
      <c r="H29" s="4">
        <v>0</v>
      </c>
      <c r="I29" s="4">
        <v>0</v>
      </c>
      <c r="J29" s="4">
        <f>G29-H29-I29</f>
        <v>451433.1</v>
      </c>
      <c r="K29" s="4">
        <v>2945517.87</v>
      </c>
      <c r="L29" s="5">
        <f>(F29+J29)/C29</f>
        <v>257.51650288610443</v>
      </c>
      <c r="M29" s="5">
        <f>K29/C29</f>
        <v>103.67161305082359</v>
      </c>
      <c r="N29" s="6">
        <f>(F29+J29+K29)/C29</f>
        <v>361.18811593692806</v>
      </c>
    </row>
    <row r="30" spans="1:14" ht="15" customHeight="1">
      <c r="A30" s="1" t="s">
        <v>24</v>
      </c>
      <c r="B30" s="2" t="s">
        <v>6</v>
      </c>
      <c r="C30" s="3">
        <v>25023</v>
      </c>
      <c r="D30" s="4">
        <v>9710643.4000000004</v>
      </c>
      <c r="E30" s="4">
        <v>0</v>
      </c>
      <c r="F30" s="4">
        <f>D30-E30</f>
        <v>9710643.4000000004</v>
      </c>
      <c r="G30" s="4">
        <v>293161.34999999998</v>
      </c>
      <c r="H30" s="4">
        <v>0</v>
      </c>
      <c r="I30" s="4">
        <v>0</v>
      </c>
      <c r="J30" s="4">
        <f>G30-H30-I30</f>
        <v>293161.34999999998</v>
      </c>
      <c r="K30" s="4">
        <v>6343263.2699999996</v>
      </c>
      <c r="L30" s="5">
        <f>(F30+J30)/C30</f>
        <v>399.7843883627063</v>
      </c>
      <c r="M30" s="5">
        <f>K30/C30</f>
        <v>253.49731327178995</v>
      </c>
      <c r="N30" s="6">
        <f>(F30+J30+K30)/C30</f>
        <v>653.28170163449624</v>
      </c>
    </row>
    <row r="31" spans="1:14" ht="15" customHeight="1">
      <c r="A31" s="1" t="s">
        <v>60</v>
      </c>
      <c r="B31" s="2" t="s">
        <v>5</v>
      </c>
      <c r="C31" s="3">
        <v>23661</v>
      </c>
      <c r="D31" s="4">
        <v>11132733.08</v>
      </c>
      <c r="E31" s="4">
        <v>0</v>
      </c>
      <c r="F31" s="4">
        <f>D31-E31</f>
        <v>11132733.08</v>
      </c>
      <c r="G31" s="4">
        <v>415002.44</v>
      </c>
      <c r="H31" s="4">
        <v>0</v>
      </c>
      <c r="I31" s="4">
        <v>0</v>
      </c>
      <c r="J31" s="4">
        <f>G31-H31-I31</f>
        <v>415002.44</v>
      </c>
      <c r="K31" s="4">
        <v>7741765.4400000004</v>
      </c>
      <c r="L31" s="5">
        <f>(F31+J31)/C31</f>
        <v>488.04934364566162</v>
      </c>
      <c r="M31" s="5">
        <f>K31/C31</f>
        <v>327.19519208824647</v>
      </c>
      <c r="N31" s="6">
        <f>(F31+J31+K31)/C31</f>
        <v>815.24453573390815</v>
      </c>
    </row>
    <row r="32" spans="1:14" ht="15" customHeight="1">
      <c r="A32" s="1" t="s">
        <v>63</v>
      </c>
      <c r="B32" s="2" t="s">
        <v>7</v>
      </c>
      <c r="C32" s="3">
        <v>30887</v>
      </c>
      <c r="D32" s="4">
        <v>8675823.8200000003</v>
      </c>
      <c r="E32" s="4">
        <v>0</v>
      </c>
      <c r="F32" s="4">
        <f>D32-E32</f>
        <v>8675823.8200000003</v>
      </c>
      <c r="G32" s="4">
        <v>158451.04999999999</v>
      </c>
      <c r="H32" s="4">
        <v>0</v>
      </c>
      <c r="I32" s="4">
        <v>0</v>
      </c>
      <c r="J32" s="4">
        <f>G32-H32-I32</f>
        <v>158451.04999999999</v>
      </c>
      <c r="K32" s="4">
        <v>4273508.42</v>
      </c>
      <c r="L32" s="5">
        <f>(F32+J32)/C32</f>
        <v>286.01919480687673</v>
      </c>
      <c r="M32" s="5">
        <f>K32/C32</f>
        <v>138.35945284423866</v>
      </c>
      <c r="N32" s="6">
        <f>(F32+J32+K32)/C32</f>
        <v>424.37864765111539</v>
      </c>
    </row>
    <row r="33" spans="1:14" ht="15" customHeight="1">
      <c r="A33" s="1" t="s">
        <v>51</v>
      </c>
      <c r="B33" s="2" t="s">
        <v>0</v>
      </c>
      <c r="C33" s="3">
        <v>22829</v>
      </c>
      <c r="D33" s="4">
        <v>5350558.22</v>
      </c>
      <c r="E33" s="4">
        <v>0</v>
      </c>
      <c r="F33" s="4">
        <f>D33-E33</f>
        <v>5350558.22</v>
      </c>
      <c r="G33" s="4">
        <v>269778.15999999997</v>
      </c>
      <c r="H33" s="4">
        <v>0</v>
      </c>
      <c r="I33" s="4">
        <v>0</v>
      </c>
      <c r="J33" s="4">
        <f>G33-H33-I33</f>
        <v>269778.15999999997</v>
      </c>
      <c r="K33" s="4">
        <v>2239258.6</v>
      </c>
      <c r="L33" s="5">
        <f>(F33+J33)/C33</f>
        <v>246.1928415611722</v>
      </c>
      <c r="M33" s="5">
        <f>K33/C33</f>
        <v>98.088335012484123</v>
      </c>
      <c r="N33" s="6">
        <f>(F33+J33+K33)/C33</f>
        <v>344.28117657365635</v>
      </c>
    </row>
    <row r="34" spans="1:14" ht="15" customHeight="1">
      <c r="A34" s="1" t="s">
        <v>64</v>
      </c>
      <c r="B34" s="2" t="s">
        <v>2</v>
      </c>
      <c r="C34" s="3">
        <v>20425</v>
      </c>
      <c r="D34" s="4">
        <v>6480306.6299999999</v>
      </c>
      <c r="E34" s="4">
        <v>0</v>
      </c>
      <c r="F34" s="4">
        <f>D34-E34</f>
        <v>6480306.6299999999</v>
      </c>
      <c r="G34" s="4">
        <v>231040.03</v>
      </c>
      <c r="H34" s="4">
        <v>0</v>
      </c>
      <c r="I34" s="4">
        <v>0</v>
      </c>
      <c r="J34" s="4">
        <f>G34-H34-I34</f>
        <v>231040.03</v>
      </c>
      <c r="K34" s="4">
        <v>1758086.96</v>
      </c>
      <c r="L34" s="5">
        <f>(F34+J34)/C34</f>
        <v>328.58490379436967</v>
      </c>
      <c r="M34" s="5">
        <f>K34/C34</f>
        <v>86.075248959608317</v>
      </c>
      <c r="N34" s="6">
        <f>(F34+J34+K34)/C34</f>
        <v>414.66015275397802</v>
      </c>
    </row>
    <row r="35" spans="1:14" ht="15" customHeight="1">
      <c r="A35" s="1" t="s">
        <v>36</v>
      </c>
      <c r="B35" s="2" t="s">
        <v>1</v>
      </c>
      <c r="C35" s="3">
        <v>21603</v>
      </c>
      <c r="D35" s="4">
        <v>10628913.560000001</v>
      </c>
      <c r="E35" s="4">
        <v>0</v>
      </c>
      <c r="F35" s="4">
        <f>D35-E35</f>
        <v>10628913.560000001</v>
      </c>
      <c r="G35" s="4">
        <v>105473.67</v>
      </c>
      <c r="H35" s="4">
        <v>0</v>
      </c>
      <c r="I35" s="4">
        <v>0</v>
      </c>
      <c r="J35" s="4">
        <f>G35-H35-I35</f>
        <v>105473.67</v>
      </c>
      <c r="K35" s="4">
        <v>1521974.34</v>
      </c>
      <c r="L35" s="5">
        <f>(F35+J35)/C35</f>
        <v>496.8933587927603</v>
      </c>
      <c r="M35" s="5">
        <f>K35/C35</f>
        <v>70.451990001388694</v>
      </c>
      <c r="N35" s="6">
        <f>(F35+J35+K35)/C35</f>
        <v>567.345348794149</v>
      </c>
    </row>
    <row r="36" spans="1:14" ht="15" customHeight="1">
      <c r="A36" s="1" t="s">
        <v>35</v>
      </c>
      <c r="B36" s="2" t="s">
        <v>4</v>
      </c>
      <c r="C36" s="3">
        <v>42813</v>
      </c>
      <c r="D36" s="4">
        <v>17400143.120000001</v>
      </c>
      <c r="E36" s="4">
        <v>0</v>
      </c>
      <c r="F36" s="4">
        <f>D36-E36</f>
        <v>17400143.120000001</v>
      </c>
      <c r="G36" s="4">
        <v>299229.18</v>
      </c>
      <c r="H36" s="4">
        <v>0</v>
      </c>
      <c r="I36" s="4">
        <v>0</v>
      </c>
      <c r="J36" s="4">
        <f>G36-H36-I36</f>
        <v>299229.18</v>
      </c>
      <c r="K36" s="4">
        <v>4313993.9800000004</v>
      </c>
      <c r="L36" s="5">
        <f>(F36+J36)/C36</f>
        <v>413.41116716885062</v>
      </c>
      <c r="M36" s="5">
        <f>K36/C36</f>
        <v>100.76364608880482</v>
      </c>
      <c r="N36" s="6">
        <f>(F36+J36+K36)/C36</f>
        <v>514.17481325765539</v>
      </c>
    </row>
    <row r="37" spans="1:14" ht="15" customHeight="1">
      <c r="A37" s="1" t="s">
        <v>69</v>
      </c>
      <c r="B37" s="2" t="s">
        <v>7</v>
      </c>
      <c r="C37" s="3">
        <v>24125</v>
      </c>
      <c r="D37" s="4">
        <v>6479947.1100000003</v>
      </c>
      <c r="E37" s="4">
        <v>0</v>
      </c>
      <c r="F37" s="4">
        <f>D37-E37</f>
        <v>6479947.1100000003</v>
      </c>
      <c r="G37" s="4">
        <v>740904.15</v>
      </c>
      <c r="H37" s="4">
        <v>0</v>
      </c>
      <c r="I37" s="4">
        <v>0</v>
      </c>
      <c r="J37" s="4">
        <f>G37-H37-I37</f>
        <v>740904.15</v>
      </c>
      <c r="K37" s="4">
        <v>2803291.09</v>
      </c>
      <c r="L37" s="5">
        <f>(F37+J37)/C37</f>
        <v>299.30989678756481</v>
      </c>
      <c r="M37" s="5">
        <f>K37/C37</f>
        <v>116.19859440414507</v>
      </c>
      <c r="N37" s="6">
        <f>(F37+J37+K37)/C37</f>
        <v>415.50849119170988</v>
      </c>
    </row>
    <row r="38" spans="1:14" ht="15" customHeight="1">
      <c r="A38" s="1" t="s">
        <v>40</v>
      </c>
      <c r="B38" s="2" t="s">
        <v>7</v>
      </c>
      <c r="C38" s="3">
        <v>47541</v>
      </c>
      <c r="D38" s="4">
        <v>14350189.74</v>
      </c>
      <c r="E38" s="4">
        <v>0</v>
      </c>
      <c r="F38" s="4">
        <f>D38-E38</f>
        <v>14350189.74</v>
      </c>
      <c r="G38" s="4">
        <v>752593.38</v>
      </c>
      <c r="H38" s="4">
        <v>0</v>
      </c>
      <c r="I38" s="4">
        <v>0</v>
      </c>
      <c r="J38" s="4">
        <f>G38-H38-I38</f>
        <v>752593.38</v>
      </c>
      <c r="K38" s="4">
        <v>7029373.1299999999</v>
      </c>
      <c r="L38" s="5">
        <f>(F38+J38)/C38</f>
        <v>317.67912160030289</v>
      </c>
      <c r="M38" s="5">
        <f>K38/C38</f>
        <v>147.85917692097348</v>
      </c>
      <c r="N38" s="6">
        <f>(F38+J38+K38)/C38</f>
        <v>465.53829852127637</v>
      </c>
    </row>
    <row r="39" spans="1:14" ht="15" customHeight="1">
      <c r="A39" s="1" t="s">
        <v>26</v>
      </c>
      <c r="B39" s="2" t="s">
        <v>3</v>
      </c>
      <c r="C39" s="3">
        <v>24363</v>
      </c>
      <c r="D39" s="4">
        <v>6871998.6699999999</v>
      </c>
      <c r="E39" s="4">
        <v>0</v>
      </c>
      <c r="F39" s="4">
        <f>D39-E39</f>
        <v>6871998.6699999999</v>
      </c>
      <c r="G39" s="4">
        <v>348135.06</v>
      </c>
      <c r="H39" s="4">
        <v>0</v>
      </c>
      <c r="I39" s="4">
        <v>0</v>
      </c>
      <c r="J39" s="4">
        <f>G39-H39-I39</f>
        <v>348135.06</v>
      </c>
      <c r="K39" s="4">
        <v>5533658.9100000001</v>
      </c>
      <c r="L39" s="5">
        <f>(F39+J39)/C39</f>
        <v>296.35651315519431</v>
      </c>
      <c r="M39" s="5">
        <f>K39/C39</f>
        <v>227.13372367934983</v>
      </c>
      <c r="N39" s="6">
        <f>(F39+J39+K39)/C39</f>
        <v>523.49023683454425</v>
      </c>
    </row>
    <row r="40" spans="1:14" ht="15" customHeight="1">
      <c r="A40" s="1" t="s">
        <v>44</v>
      </c>
      <c r="B40" s="2" t="s">
        <v>4</v>
      </c>
      <c r="C40" s="3">
        <v>22298</v>
      </c>
      <c r="D40" s="4">
        <v>7698066.96</v>
      </c>
      <c r="E40" s="4">
        <v>0</v>
      </c>
      <c r="F40" s="4">
        <f>D40-E40</f>
        <v>7698066.96</v>
      </c>
      <c r="G40" s="4">
        <v>225110.01</v>
      </c>
      <c r="H40" s="4">
        <v>0</v>
      </c>
      <c r="I40" s="4">
        <v>0</v>
      </c>
      <c r="J40" s="4">
        <f>G40-H40-I40</f>
        <v>225110.01</v>
      </c>
      <c r="K40" s="4">
        <v>3320413.96</v>
      </c>
      <c r="L40" s="5">
        <f>(F40+J40)/C40</f>
        <v>355.33128397165666</v>
      </c>
      <c r="M40" s="5">
        <f>K40/C40</f>
        <v>148.91084222800251</v>
      </c>
      <c r="N40" s="6">
        <f>(F40+J40+K40)/C40</f>
        <v>504.24212619965914</v>
      </c>
    </row>
    <row r="41" spans="1:14" ht="15" customHeight="1">
      <c r="A41" s="1" t="s">
        <v>32</v>
      </c>
      <c r="B41" s="2" t="s">
        <v>7</v>
      </c>
      <c r="C41" s="3">
        <v>27229</v>
      </c>
      <c r="D41" s="4">
        <v>8698746.8200000003</v>
      </c>
      <c r="E41" s="4">
        <v>0</v>
      </c>
      <c r="F41" s="4">
        <f>D41-E41</f>
        <v>8698746.8200000003</v>
      </c>
      <c r="G41" s="4">
        <v>142540.89000000001</v>
      </c>
      <c r="H41" s="4">
        <v>0</v>
      </c>
      <c r="I41" s="4">
        <v>0</v>
      </c>
      <c r="J41" s="4">
        <f>G41-H41-I41</f>
        <v>142540.89000000001</v>
      </c>
      <c r="K41" s="4">
        <v>3364211.76</v>
      </c>
      <c r="L41" s="5">
        <f>(F41+J41)/C41</f>
        <v>324.70115354952446</v>
      </c>
      <c r="M41" s="5">
        <f>K41/C41</f>
        <v>123.55252708509309</v>
      </c>
      <c r="N41" s="6">
        <f>(F41+J41+K41)/C41</f>
        <v>448.25368063461752</v>
      </c>
    </row>
    <row r="42" spans="1:14" ht="15" customHeight="1">
      <c r="A42" s="1" t="s">
        <v>21</v>
      </c>
      <c r="B42" s="2" t="s">
        <v>6</v>
      </c>
      <c r="C42" s="3">
        <v>21913</v>
      </c>
      <c r="D42" s="4">
        <v>10726756.51</v>
      </c>
      <c r="E42" s="4">
        <v>0</v>
      </c>
      <c r="F42" s="4">
        <f>D42-E42</f>
        <v>10726756.51</v>
      </c>
      <c r="G42" s="4">
        <v>1159049.44</v>
      </c>
      <c r="H42" s="4">
        <v>0</v>
      </c>
      <c r="I42" s="4">
        <v>0</v>
      </c>
      <c r="J42" s="4">
        <f>G42-H42-I42</f>
        <v>1159049.44</v>
      </c>
      <c r="K42" s="4">
        <v>10245304.01</v>
      </c>
      <c r="L42" s="5">
        <f>(F42+J42)/C42</f>
        <v>542.40888741842741</v>
      </c>
      <c r="M42" s="5">
        <f>K42/C42</f>
        <v>467.54456304476793</v>
      </c>
      <c r="N42" s="6">
        <f>(F42+J42+K42)/C42</f>
        <v>1009.9534504631954</v>
      </c>
    </row>
    <row r="43" spans="1:14" ht="15" customHeight="1">
      <c r="A43" s="1" t="s">
        <v>30</v>
      </c>
      <c r="B43" s="2" t="s">
        <v>2</v>
      </c>
      <c r="C43" s="3">
        <v>32858</v>
      </c>
      <c r="D43" s="4">
        <v>11647068.140000001</v>
      </c>
      <c r="E43" s="4">
        <v>0</v>
      </c>
      <c r="F43" s="4">
        <f>D43-E43</f>
        <v>11647068.140000001</v>
      </c>
      <c r="G43" s="4">
        <v>693665.02</v>
      </c>
      <c r="H43" s="4">
        <v>0</v>
      </c>
      <c r="I43" s="4">
        <v>0</v>
      </c>
      <c r="J43" s="4">
        <f>G43-H43-I43</f>
        <v>693665.02</v>
      </c>
      <c r="K43" s="4">
        <v>4341154.12</v>
      </c>
      <c r="L43" s="5">
        <f>(F43+J43)/C43</f>
        <v>375.57773327652325</v>
      </c>
      <c r="M43" s="5">
        <f>K43/C43</f>
        <v>132.11863533994764</v>
      </c>
      <c r="N43" s="6">
        <f>(F43+J43+K43)/C43</f>
        <v>507.69636861647092</v>
      </c>
    </row>
    <row r="44" spans="1:14" ht="15" customHeight="1">
      <c r="A44" s="1" t="s">
        <v>34</v>
      </c>
      <c r="B44" s="2" t="s">
        <v>4</v>
      </c>
      <c r="C44" s="3">
        <v>20688</v>
      </c>
      <c r="D44" s="4">
        <v>7232962.0199999996</v>
      </c>
      <c r="E44" s="4">
        <v>0</v>
      </c>
      <c r="F44" s="4">
        <f>D44-E44</f>
        <v>7232962.0199999996</v>
      </c>
      <c r="G44" s="4">
        <v>101727.98</v>
      </c>
      <c r="H44" s="4">
        <v>0</v>
      </c>
      <c r="I44" s="4">
        <v>0</v>
      </c>
      <c r="J44" s="4">
        <f>G44-H44-I44</f>
        <v>101727.98</v>
      </c>
      <c r="K44" s="4">
        <v>4164451.48</v>
      </c>
      <c r="L44" s="5">
        <f>(F44+J44)/C44</f>
        <v>354.5383797370456</v>
      </c>
      <c r="M44" s="5">
        <f>K44/C44</f>
        <v>201.29792536736272</v>
      </c>
      <c r="N44" s="6">
        <f>(F44+J44+K44)/C44</f>
        <v>555.83630510440832</v>
      </c>
    </row>
    <row r="45" spans="1:14" ht="15" customHeight="1">
      <c r="A45" s="1" t="s">
        <v>50</v>
      </c>
      <c r="B45" s="2" t="s">
        <v>4</v>
      </c>
      <c r="C45" s="3">
        <v>22003</v>
      </c>
      <c r="D45" s="4">
        <v>7049778.4000000004</v>
      </c>
      <c r="E45" s="4">
        <v>0</v>
      </c>
      <c r="F45" s="4">
        <f>D45-E45</f>
        <v>7049778.4000000004</v>
      </c>
      <c r="G45" s="4">
        <v>457449.98</v>
      </c>
      <c r="H45" s="4">
        <v>0</v>
      </c>
      <c r="I45" s="4">
        <v>0</v>
      </c>
      <c r="J45" s="4">
        <f>G45-H45-I45</f>
        <v>457449.98</v>
      </c>
      <c r="K45" s="4">
        <v>1399222.64</v>
      </c>
      <c r="L45" s="5">
        <f>(F45+J45)/C45</f>
        <v>341.19112757351274</v>
      </c>
      <c r="M45" s="5">
        <f>K45/C45</f>
        <v>63.592357405808293</v>
      </c>
      <c r="N45" s="6">
        <f>(F45+J45+K45)/C45</f>
        <v>404.78348497932109</v>
      </c>
    </row>
    <row r="46" spans="1:14" ht="15" customHeight="1">
      <c r="A46" s="1" t="s">
        <v>43</v>
      </c>
      <c r="B46" s="2" t="s">
        <v>4</v>
      </c>
      <c r="C46" s="3">
        <v>29781</v>
      </c>
      <c r="D46" s="4">
        <v>9400843.6899999995</v>
      </c>
      <c r="E46" s="4">
        <v>0</v>
      </c>
      <c r="F46" s="4">
        <f>D46-E46</f>
        <v>9400843.6899999995</v>
      </c>
      <c r="G46" s="4">
        <v>217595.31</v>
      </c>
      <c r="H46" s="4">
        <v>0</v>
      </c>
      <c r="I46" s="4">
        <v>0</v>
      </c>
      <c r="J46" s="4">
        <f>G46-H46-I46</f>
        <v>217595.31</v>
      </c>
      <c r="K46" s="4">
        <v>3293849.1</v>
      </c>
      <c r="L46" s="5">
        <f>(F46+J46)/C46</f>
        <v>322.97233135220444</v>
      </c>
      <c r="M46" s="5">
        <f>K46/C46</f>
        <v>110.60236728115241</v>
      </c>
      <c r="N46" s="6">
        <f>(F46+J46+K46)/C46</f>
        <v>433.57469863335683</v>
      </c>
    </row>
    <row r="47" spans="1:14" ht="15" customHeight="1">
      <c r="A47" s="1" t="s">
        <v>62</v>
      </c>
      <c r="B47" s="2" t="s">
        <v>5</v>
      </c>
      <c r="C47" s="3">
        <v>42069</v>
      </c>
      <c r="D47" s="4">
        <v>19335248.780000001</v>
      </c>
      <c r="E47" s="4">
        <v>0</v>
      </c>
      <c r="F47" s="4">
        <f>D47-E47</f>
        <v>19335248.780000001</v>
      </c>
      <c r="G47" s="4">
        <v>1598073.29</v>
      </c>
      <c r="H47" s="4">
        <v>0</v>
      </c>
      <c r="I47" s="4">
        <v>0</v>
      </c>
      <c r="J47" s="4">
        <f>G47-H47-I47</f>
        <v>1598073.29</v>
      </c>
      <c r="K47" s="4">
        <v>3728885.52</v>
      </c>
      <c r="L47" s="5">
        <f>(F47+J47)/C47</f>
        <v>497.59495281561243</v>
      </c>
      <c r="M47" s="5">
        <f>K47/C47</f>
        <v>88.637370034942592</v>
      </c>
      <c r="N47" s="6">
        <f>(F47+J47+K47)/C47</f>
        <v>586.23232285055508</v>
      </c>
    </row>
    <row r="48" spans="1:14" ht="15" customHeight="1">
      <c r="A48" s="1" t="s">
        <v>46</v>
      </c>
      <c r="B48" s="2" t="s">
        <v>7</v>
      </c>
      <c r="C48" s="3">
        <v>40162</v>
      </c>
      <c r="D48" s="4">
        <v>13091193.26</v>
      </c>
      <c r="E48" s="4">
        <v>0</v>
      </c>
      <c r="F48" s="4">
        <f>D48-E48</f>
        <v>13091193.26</v>
      </c>
      <c r="G48" s="4">
        <v>2677171.8199999998</v>
      </c>
      <c r="H48" s="4">
        <v>0</v>
      </c>
      <c r="I48" s="4">
        <v>0</v>
      </c>
      <c r="J48" s="4">
        <f>G48-H48-I48</f>
        <v>2677171.8199999998</v>
      </c>
      <c r="K48" s="4">
        <v>5738521.0899999999</v>
      </c>
      <c r="L48" s="5">
        <f>(F48+J48)/C48</f>
        <v>392.61901996912502</v>
      </c>
      <c r="M48" s="5">
        <f>K48/C48</f>
        <v>142.88434565011701</v>
      </c>
      <c r="N48" s="6">
        <f>(F48+J48+K48)/C48</f>
        <v>535.50336561924212</v>
      </c>
    </row>
    <row r="49" spans="1:14" ht="15" customHeight="1">
      <c r="A49" s="1" t="s">
        <v>29</v>
      </c>
      <c r="B49" s="2" t="s">
        <v>6</v>
      </c>
      <c r="C49" s="3">
        <v>33329</v>
      </c>
      <c r="D49" s="4">
        <v>13327875.42</v>
      </c>
      <c r="E49" s="4">
        <v>0</v>
      </c>
      <c r="F49" s="4">
        <f>D49-E49</f>
        <v>13327875.42</v>
      </c>
      <c r="G49" s="4">
        <v>1234318.2</v>
      </c>
      <c r="H49" s="4">
        <v>0</v>
      </c>
      <c r="I49" s="4">
        <v>0</v>
      </c>
      <c r="J49" s="4">
        <f>G49-H49-I49</f>
        <v>1234318.2</v>
      </c>
      <c r="K49" s="4">
        <v>6937287.5499999998</v>
      </c>
      <c r="L49" s="5">
        <f>(F49+J49)/C49</f>
        <v>436.92260853911006</v>
      </c>
      <c r="M49" s="5">
        <f>K49/C49</f>
        <v>208.14568543910707</v>
      </c>
      <c r="N49" s="6">
        <f>(F49+J49+K49)/C49</f>
        <v>645.06829397821707</v>
      </c>
    </row>
    <row r="50" spans="1:14" ht="15" customHeight="1">
      <c r="A50" s="1" t="s">
        <v>67</v>
      </c>
      <c r="B50" s="2" t="s">
        <v>5</v>
      </c>
      <c r="C50" s="3">
        <v>29675</v>
      </c>
      <c r="D50" s="4">
        <v>15794484.75</v>
      </c>
      <c r="E50" s="4">
        <v>0</v>
      </c>
      <c r="F50" s="4">
        <f>D50-E50</f>
        <v>15794484.75</v>
      </c>
      <c r="G50" s="4">
        <v>595218.39</v>
      </c>
      <c r="H50" s="4">
        <v>0</v>
      </c>
      <c r="I50" s="4">
        <v>0</v>
      </c>
      <c r="J50" s="4">
        <f>G50-H50-I50</f>
        <v>595218.39</v>
      </c>
      <c r="K50" s="4">
        <v>8241313.3700000001</v>
      </c>
      <c r="L50" s="5">
        <f>(F50+J50)/C50</f>
        <v>552.30676124684078</v>
      </c>
      <c r="M50" s="5">
        <f>K50/C50</f>
        <v>277.71906891322664</v>
      </c>
      <c r="N50" s="6">
        <f>(F50+J50+K50)/C50</f>
        <v>830.02583016006747</v>
      </c>
    </row>
    <row r="51" spans="1:14" ht="15" customHeight="1">
      <c r="A51" s="1" t="s">
        <v>20</v>
      </c>
      <c r="B51" s="2" t="s">
        <v>5</v>
      </c>
      <c r="C51" s="3">
        <v>33646</v>
      </c>
      <c r="D51" s="4">
        <v>37830729.969999999</v>
      </c>
      <c r="E51" s="4">
        <v>0</v>
      </c>
      <c r="F51" s="4">
        <f>D51-E51</f>
        <v>37830729.969999999</v>
      </c>
      <c r="G51" s="4">
        <v>5130328.22</v>
      </c>
      <c r="H51" s="4">
        <v>0</v>
      </c>
      <c r="I51" s="4">
        <v>0</v>
      </c>
      <c r="J51" s="4">
        <f>G51-H51-I51</f>
        <v>5130328.22</v>
      </c>
      <c r="K51" s="4">
        <v>16388533.449999999</v>
      </c>
      <c r="L51" s="5">
        <f>(F51+J51)/C51</f>
        <v>1276.8548472329549</v>
      </c>
      <c r="M51" s="5">
        <f>K51/C51</f>
        <v>487.08712625572133</v>
      </c>
      <c r="N51" s="6">
        <f>(F51+J51+K51)/C51</f>
        <v>1763.9419734886762</v>
      </c>
    </row>
    <row r="52" spans="1:14" ht="15" customHeight="1">
      <c r="A52" s="1" t="s">
        <v>68</v>
      </c>
      <c r="B52" s="2" t="s">
        <v>7</v>
      </c>
      <c r="C52" s="3">
        <v>25374</v>
      </c>
      <c r="D52" s="4">
        <v>9082506.0800000001</v>
      </c>
      <c r="E52" s="4">
        <v>0</v>
      </c>
      <c r="F52" s="4">
        <f>D52-E52</f>
        <v>9082506.0800000001</v>
      </c>
      <c r="G52" s="4">
        <v>776400.48</v>
      </c>
      <c r="H52" s="4">
        <v>0</v>
      </c>
      <c r="I52" s="4">
        <v>0</v>
      </c>
      <c r="J52" s="4">
        <f>G52-H52-I52</f>
        <v>776400.48</v>
      </c>
      <c r="K52" s="4">
        <v>5499371.0700000003</v>
      </c>
      <c r="L52" s="5">
        <f>(F52+J52)/C52</f>
        <v>388.54364940490268</v>
      </c>
      <c r="M52" s="5">
        <f>K52/C52</f>
        <v>216.73252423740837</v>
      </c>
      <c r="N52" s="6">
        <f>(F52+J52+K52)/C52</f>
        <v>605.27617364231105</v>
      </c>
    </row>
    <row r="53" spans="1:14" ht="15" customHeight="1">
      <c r="A53" s="1" t="s">
        <v>72</v>
      </c>
      <c r="B53" s="2" t="s">
        <v>6</v>
      </c>
      <c r="C53" s="3">
        <v>20932</v>
      </c>
      <c r="D53" s="4">
        <v>13411135.02</v>
      </c>
      <c r="E53" s="4">
        <v>0</v>
      </c>
      <c r="F53" s="4">
        <f>D53-E53</f>
        <v>13411135.02</v>
      </c>
      <c r="G53" s="4">
        <v>464303.92</v>
      </c>
      <c r="H53" s="4">
        <v>0</v>
      </c>
      <c r="I53" s="4">
        <v>0</v>
      </c>
      <c r="J53" s="4">
        <f>G53-H53-I53</f>
        <v>464303.92</v>
      </c>
      <c r="K53" s="4">
        <v>4046822.92</v>
      </c>
      <c r="L53" s="5">
        <f>(F53+J53)/C53</f>
        <v>662.8816615708007</v>
      </c>
      <c r="M53" s="5">
        <f>K53/C53</f>
        <v>193.33188037454616</v>
      </c>
      <c r="N53" s="6">
        <f>(F53+J53+K53)/C53</f>
        <v>856.21354194534683</v>
      </c>
    </row>
    <row r="54" spans="1:14" ht="15" customHeight="1">
      <c r="A54" s="1" t="s">
        <v>33</v>
      </c>
      <c r="B54" s="2" t="s">
        <v>3</v>
      </c>
      <c r="C54" s="3">
        <v>33810</v>
      </c>
      <c r="D54" s="4">
        <v>14387185.439999999</v>
      </c>
      <c r="E54" s="4">
        <v>0</v>
      </c>
      <c r="F54" s="4">
        <f>D54-E54</f>
        <v>14387185.439999999</v>
      </c>
      <c r="G54" s="4">
        <v>394865.18</v>
      </c>
      <c r="H54" s="4">
        <v>0</v>
      </c>
      <c r="I54" s="4">
        <v>0</v>
      </c>
      <c r="J54" s="4">
        <f>G54-H54-I54</f>
        <v>394865.18</v>
      </c>
      <c r="K54" s="4">
        <v>5770481.5599999996</v>
      </c>
      <c r="L54" s="5">
        <f>(F54+J54)/C54</f>
        <v>437.20942383910085</v>
      </c>
      <c r="M54" s="5">
        <f>K54/C54</f>
        <v>170.67381129843241</v>
      </c>
      <c r="N54" s="6">
        <f>(F54+J54+K54)/C54</f>
        <v>607.88323513753323</v>
      </c>
    </row>
    <row r="55" spans="1:14">
      <c r="A55" s="1" t="s">
        <v>27</v>
      </c>
      <c r="B55" s="2" t="s">
        <v>2</v>
      </c>
      <c r="C55" s="3">
        <v>28245</v>
      </c>
      <c r="D55" s="4">
        <v>8420293.4600000009</v>
      </c>
      <c r="E55" s="4">
        <v>0</v>
      </c>
      <c r="F55" s="4">
        <f>D55-E55</f>
        <v>8420293.4600000009</v>
      </c>
      <c r="G55" s="4">
        <v>526551.09</v>
      </c>
      <c r="H55" s="4">
        <v>0</v>
      </c>
      <c r="I55" s="4">
        <v>0</v>
      </c>
      <c r="J55" s="4">
        <f>G55-H55-I55</f>
        <v>526551.09</v>
      </c>
      <c r="K55" s="4">
        <v>6529196.8499999996</v>
      </c>
      <c r="L55" s="5">
        <f>(F55+J55)/C55</f>
        <v>316.75852540272615</v>
      </c>
      <c r="M55" s="5">
        <f>K55/C55</f>
        <v>231.16292618162504</v>
      </c>
      <c r="N55" s="6">
        <f>(F55+J55+K55)/C55</f>
        <v>547.92145158435119</v>
      </c>
    </row>
    <row r="56" spans="1:14">
      <c r="A56" s="62" t="s">
        <v>74</v>
      </c>
      <c r="N56" s="63">
        <f>AVERAGE(N10:N55)</f>
        <v>618.5079881427564</v>
      </c>
    </row>
  </sheetData>
  <sortState ref="A10:N55">
    <sortCondition ref="A10:A55"/>
  </sortState>
  <mergeCells count="4">
    <mergeCell ref="A3:N3"/>
    <mergeCell ref="A4:N4"/>
    <mergeCell ref="D8:K8"/>
    <mergeCell ref="L8:N8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8" fitToHeight="10" orientation="portrait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zoomScaleNormal="100" workbookViewId="0">
      <selection activeCell="B20" sqref="B20"/>
    </sheetView>
  </sheetViews>
  <sheetFormatPr baseColWidth="10" defaultColWidth="7.109375" defaultRowHeight="18"/>
  <cols>
    <col min="1" max="1" width="28.109375" style="45" customWidth="1"/>
    <col min="2" max="2" width="15.6640625" style="45" customWidth="1"/>
    <col min="3" max="3" width="11" style="46" customWidth="1"/>
    <col min="4" max="4" width="14.109375" style="45" hidden="1" customWidth="1"/>
    <col min="5" max="5" width="12.6640625" style="45" hidden="1" customWidth="1"/>
    <col min="6" max="6" width="14.44140625" style="45" hidden="1" customWidth="1"/>
    <col min="7" max="7" width="14.33203125" style="47" hidden="1" customWidth="1"/>
    <col min="8" max="8" width="12.6640625" style="45" hidden="1" customWidth="1"/>
    <col min="9" max="9" width="13.5546875" style="45" hidden="1" customWidth="1"/>
    <col min="10" max="10" width="13.6640625" style="45" hidden="1" customWidth="1"/>
    <col min="11" max="11" width="16.5546875" style="45" hidden="1" customWidth="1"/>
    <col min="12" max="12" width="15.44140625" style="45" customWidth="1"/>
    <col min="13" max="13" width="14.88671875" style="45" customWidth="1"/>
    <col min="14" max="14" width="18" style="45" customWidth="1"/>
    <col min="15" max="16384" width="7.109375" style="45"/>
  </cols>
  <sheetData>
    <row r="1" spans="1:14" s="32" customFormat="1" ht="16.8">
      <c r="C1" s="33"/>
      <c r="D1" s="34"/>
      <c r="E1" s="34"/>
      <c r="F1" s="34"/>
      <c r="G1" s="34"/>
      <c r="H1" s="34"/>
      <c r="I1" s="34"/>
      <c r="J1" s="34"/>
      <c r="K1" s="34"/>
      <c r="M1" s="35"/>
    </row>
    <row r="2" spans="1:14" s="32" customFormat="1" ht="24" customHeight="1">
      <c r="A2" s="11"/>
      <c r="B2" s="11"/>
      <c r="C2" s="12"/>
      <c r="D2" s="11"/>
      <c r="E2" s="11"/>
      <c r="F2" s="11"/>
      <c r="G2" s="13"/>
      <c r="H2" s="11"/>
      <c r="I2" s="11"/>
      <c r="J2" s="11"/>
      <c r="K2" s="11"/>
      <c r="L2" s="11"/>
      <c r="M2" s="11"/>
    </row>
    <row r="3" spans="1:14" s="32" customFormat="1" ht="39" customHeight="1">
      <c r="A3" s="50" t="s">
        <v>65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s="32" customFormat="1" ht="21.6">
      <c r="A4" s="61" t="s">
        <v>57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s="32" customFormat="1" ht="16.8">
      <c r="A5" s="48" t="s">
        <v>66</v>
      </c>
      <c r="B5" s="36"/>
      <c r="C5" s="37"/>
      <c r="D5" s="38"/>
      <c r="E5" s="38"/>
      <c r="F5" s="38"/>
      <c r="G5" s="38"/>
      <c r="H5" s="38"/>
      <c r="I5" s="38"/>
      <c r="J5" s="38"/>
      <c r="K5" s="38"/>
      <c r="L5" s="39"/>
      <c r="M5" s="40"/>
    </row>
    <row r="6" spans="1:14" s="32" customFormat="1" ht="16.8">
      <c r="A6" s="49" t="s">
        <v>8</v>
      </c>
      <c r="B6" s="42"/>
      <c r="C6" s="43"/>
      <c r="D6" s="44"/>
      <c r="E6" s="44"/>
      <c r="F6" s="44"/>
      <c r="G6" s="44"/>
      <c r="H6" s="44"/>
      <c r="I6" s="44"/>
      <c r="J6" s="39"/>
      <c r="K6" s="44"/>
      <c r="L6" s="39"/>
      <c r="M6" s="40"/>
    </row>
    <row r="7" spans="1:14" s="32" customFormat="1" ht="16.8">
      <c r="A7" s="41"/>
      <c r="B7" s="42"/>
      <c r="C7" s="43"/>
      <c r="D7" s="44"/>
      <c r="E7" s="44"/>
      <c r="F7" s="44"/>
      <c r="G7" s="44"/>
      <c r="H7" s="44"/>
      <c r="I7" s="44"/>
      <c r="J7" s="39"/>
      <c r="K7" s="44"/>
      <c r="L7" s="39"/>
      <c r="M7" s="40"/>
    </row>
    <row r="8" spans="1:14">
      <c r="A8" s="42"/>
      <c r="B8" s="42"/>
      <c r="C8" s="43"/>
      <c r="D8" s="52" t="s">
        <v>9</v>
      </c>
      <c r="E8" s="53"/>
      <c r="F8" s="53"/>
      <c r="G8" s="53"/>
      <c r="H8" s="53"/>
      <c r="I8" s="53"/>
      <c r="J8" s="53"/>
      <c r="K8" s="54"/>
      <c r="L8" s="58" t="s">
        <v>10</v>
      </c>
      <c r="M8" s="59"/>
      <c r="N8" s="60"/>
    </row>
    <row r="9" spans="1:14" ht="50.4">
      <c r="A9" s="23" t="s">
        <v>11</v>
      </c>
      <c r="B9" s="23" t="s">
        <v>12</v>
      </c>
      <c r="C9" s="23" t="s">
        <v>13</v>
      </c>
      <c r="D9" s="24" t="s">
        <v>14</v>
      </c>
      <c r="E9" s="24" t="s">
        <v>15</v>
      </c>
      <c r="F9" s="24" t="s">
        <v>53</v>
      </c>
      <c r="G9" s="24" t="s">
        <v>16</v>
      </c>
      <c r="H9" s="24" t="s">
        <v>56</v>
      </c>
      <c r="I9" s="24" t="s">
        <v>55</v>
      </c>
      <c r="J9" s="24" t="s">
        <v>54</v>
      </c>
      <c r="K9" s="24" t="s">
        <v>17</v>
      </c>
      <c r="L9" s="25" t="s">
        <v>18</v>
      </c>
      <c r="M9" s="25" t="s">
        <v>17</v>
      </c>
      <c r="N9" s="26" t="s">
        <v>19</v>
      </c>
    </row>
    <row r="10" spans="1:14" ht="15" customHeight="1">
      <c r="A10" s="1" t="s">
        <v>20</v>
      </c>
      <c r="B10" s="2" t="s">
        <v>5</v>
      </c>
      <c r="C10" s="3">
        <v>33646</v>
      </c>
      <c r="D10" s="4">
        <v>37830729.969999999</v>
      </c>
      <c r="E10" s="4">
        <v>0</v>
      </c>
      <c r="F10" s="4">
        <f>D10-E10</f>
        <v>37830729.969999999</v>
      </c>
      <c r="G10" s="4">
        <v>5130328.22</v>
      </c>
      <c r="H10" s="4">
        <v>0</v>
      </c>
      <c r="I10" s="4">
        <v>0</v>
      </c>
      <c r="J10" s="4">
        <f>G10-H10-I10</f>
        <v>5130328.22</v>
      </c>
      <c r="K10" s="4">
        <v>16388533.449999999</v>
      </c>
      <c r="L10" s="5">
        <f>(F10+J10)/C10</f>
        <v>1276.8548472329549</v>
      </c>
      <c r="M10" s="5">
        <f>K10/C10</f>
        <v>487.08712625572133</v>
      </c>
      <c r="N10" s="6">
        <f>(F10+J10+K10)/C10</f>
        <v>1763.9419734886762</v>
      </c>
    </row>
    <row r="11" spans="1:14" ht="15" customHeight="1">
      <c r="A11" s="1" t="s">
        <v>28</v>
      </c>
      <c r="B11" s="2" t="s">
        <v>7</v>
      </c>
      <c r="C11" s="3">
        <v>29551</v>
      </c>
      <c r="D11" s="4">
        <v>11239664.369999999</v>
      </c>
      <c r="E11" s="4">
        <v>0</v>
      </c>
      <c r="F11" s="4">
        <f>D11-E11</f>
        <v>11239664.369999999</v>
      </c>
      <c r="G11" s="4">
        <v>9037783.1300000008</v>
      </c>
      <c r="H11" s="4">
        <v>0</v>
      </c>
      <c r="I11" s="4">
        <v>0</v>
      </c>
      <c r="J11" s="4">
        <f>G11-H11-I11</f>
        <v>9037783.1300000008</v>
      </c>
      <c r="K11" s="4">
        <v>19603329.809999999</v>
      </c>
      <c r="L11" s="5">
        <f>(F11+J11)/C11</f>
        <v>686.18481608067407</v>
      </c>
      <c r="M11" s="5">
        <f>K11/C11</f>
        <v>663.37280667320897</v>
      </c>
      <c r="N11" s="6">
        <f>(F11+J11+K11)/C11</f>
        <v>1349.5576227538832</v>
      </c>
    </row>
    <row r="12" spans="1:14" ht="15" customHeight="1">
      <c r="A12" s="1" t="s">
        <v>21</v>
      </c>
      <c r="B12" s="2" t="s">
        <v>6</v>
      </c>
      <c r="C12" s="3">
        <v>21913</v>
      </c>
      <c r="D12" s="4">
        <v>10726756.51</v>
      </c>
      <c r="E12" s="4">
        <v>0</v>
      </c>
      <c r="F12" s="4">
        <f>D12-E12</f>
        <v>10726756.51</v>
      </c>
      <c r="G12" s="4">
        <v>1159049.44</v>
      </c>
      <c r="H12" s="4">
        <v>0</v>
      </c>
      <c r="I12" s="4">
        <v>0</v>
      </c>
      <c r="J12" s="4">
        <f>G12-H12-I12</f>
        <v>1159049.44</v>
      </c>
      <c r="K12" s="4">
        <v>10245304.01</v>
      </c>
      <c r="L12" s="5">
        <f>(F12+J12)/C12</f>
        <v>542.40888741842741</v>
      </c>
      <c r="M12" s="5">
        <f>K12/C12</f>
        <v>467.54456304476793</v>
      </c>
      <c r="N12" s="6">
        <f>(F12+J12+K12)/C12</f>
        <v>1009.9534504631954</v>
      </c>
    </row>
    <row r="13" spans="1:14" ht="15" customHeight="1">
      <c r="A13" s="1" t="s">
        <v>61</v>
      </c>
      <c r="B13" s="2" t="s">
        <v>0</v>
      </c>
      <c r="C13" s="3">
        <v>27305</v>
      </c>
      <c r="D13" s="4">
        <v>20523263.780000001</v>
      </c>
      <c r="E13" s="4">
        <v>0</v>
      </c>
      <c r="F13" s="4">
        <f>D13-E13</f>
        <v>20523263.780000001</v>
      </c>
      <c r="G13" s="4">
        <v>306767.45</v>
      </c>
      <c r="H13" s="4">
        <v>0</v>
      </c>
      <c r="I13" s="4">
        <v>0</v>
      </c>
      <c r="J13" s="4">
        <f>G13-H13-I13</f>
        <v>306767.45</v>
      </c>
      <c r="K13" s="4">
        <v>4237269.66</v>
      </c>
      <c r="L13" s="5">
        <f>(F13+J13)/C13</f>
        <v>762.86508807910639</v>
      </c>
      <c r="M13" s="5">
        <f>K13/C13</f>
        <v>155.18292107672588</v>
      </c>
      <c r="N13" s="6">
        <f>(F13+J13+K13)/C13</f>
        <v>918.04800915583223</v>
      </c>
    </row>
    <row r="14" spans="1:14" ht="15" customHeight="1">
      <c r="A14" s="1" t="s">
        <v>72</v>
      </c>
      <c r="B14" s="2" t="s">
        <v>6</v>
      </c>
      <c r="C14" s="3">
        <v>20932</v>
      </c>
      <c r="D14" s="4">
        <v>13411135.02</v>
      </c>
      <c r="E14" s="4">
        <v>0</v>
      </c>
      <c r="F14" s="4">
        <f>D14-E14</f>
        <v>13411135.02</v>
      </c>
      <c r="G14" s="4">
        <v>464303.92</v>
      </c>
      <c r="H14" s="4">
        <v>0</v>
      </c>
      <c r="I14" s="4">
        <v>0</v>
      </c>
      <c r="J14" s="4">
        <f>G14-H14-I14</f>
        <v>464303.92</v>
      </c>
      <c r="K14" s="4">
        <v>4046822.92</v>
      </c>
      <c r="L14" s="5">
        <f>(F14+J14)/C14</f>
        <v>662.8816615708007</v>
      </c>
      <c r="M14" s="5">
        <f>K14/C14</f>
        <v>193.33188037454616</v>
      </c>
      <c r="N14" s="6">
        <f>(F14+J14+K14)/C14</f>
        <v>856.21354194534683</v>
      </c>
    </row>
    <row r="15" spans="1:14" ht="15" customHeight="1">
      <c r="A15" s="1" t="s">
        <v>67</v>
      </c>
      <c r="B15" s="2" t="s">
        <v>5</v>
      </c>
      <c r="C15" s="3">
        <v>29675</v>
      </c>
      <c r="D15" s="4">
        <v>15794484.75</v>
      </c>
      <c r="E15" s="4">
        <v>0</v>
      </c>
      <c r="F15" s="4">
        <f>D15-E15</f>
        <v>15794484.75</v>
      </c>
      <c r="G15" s="4">
        <v>595218.39</v>
      </c>
      <c r="H15" s="4">
        <v>0</v>
      </c>
      <c r="I15" s="4">
        <v>0</v>
      </c>
      <c r="J15" s="4">
        <f>G15-H15-I15</f>
        <v>595218.39</v>
      </c>
      <c r="K15" s="4">
        <v>8241313.3700000001</v>
      </c>
      <c r="L15" s="5">
        <f>(F15+J15)/C15</f>
        <v>552.30676124684078</v>
      </c>
      <c r="M15" s="5">
        <f>K15/C15</f>
        <v>277.71906891322664</v>
      </c>
      <c r="N15" s="6">
        <f>(F15+J15+K15)/C15</f>
        <v>830.02583016006747</v>
      </c>
    </row>
    <row r="16" spans="1:14" ht="15" customHeight="1">
      <c r="A16" s="1" t="s">
        <v>22</v>
      </c>
      <c r="B16" s="2" t="s">
        <v>5</v>
      </c>
      <c r="C16" s="3">
        <v>24219</v>
      </c>
      <c r="D16" s="4">
        <v>13078470.130000001</v>
      </c>
      <c r="E16" s="4">
        <v>0</v>
      </c>
      <c r="F16" s="4">
        <f>D16-E16</f>
        <v>13078470.130000001</v>
      </c>
      <c r="G16" s="4">
        <v>2566513.14</v>
      </c>
      <c r="H16" s="4">
        <v>0</v>
      </c>
      <c r="I16" s="4">
        <v>0</v>
      </c>
      <c r="J16" s="4">
        <f>G16-H16-I16</f>
        <v>2566513.14</v>
      </c>
      <c r="K16" s="4">
        <v>4137419.97</v>
      </c>
      <c r="L16" s="5">
        <f>(F16+J16)/C16</f>
        <v>645.97973780915811</v>
      </c>
      <c r="M16" s="5">
        <f>K16/C16</f>
        <v>170.83364176885917</v>
      </c>
      <c r="N16" s="6">
        <f>(F16+J16+K16)/C16</f>
        <v>816.81337957801736</v>
      </c>
    </row>
    <row r="17" spans="1:14" ht="15" customHeight="1">
      <c r="A17" s="1" t="s">
        <v>60</v>
      </c>
      <c r="B17" s="2" t="s">
        <v>5</v>
      </c>
      <c r="C17" s="3">
        <v>23661</v>
      </c>
      <c r="D17" s="4">
        <v>11132733.08</v>
      </c>
      <c r="E17" s="4">
        <v>0</v>
      </c>
      <c r="F17" s="4">
        <f>D17-E17</f>
        <v>11132733.08</v>
      </c>
      <c r="G17" s="4">
        <v>415002.44</v>
      </c>
      <c r="H17" s="4">
        <v>0</v>
      </c>
      <c r="I17" s="4">
        <v>0</v>
      </c>
      <c r="J17" s="4">
        <f>G17-H17-I17</f>
        <v>415002.44</v>
      </c>
      <c r="K17" s="4">
        <v>7741765.4400000004</v>
      </c>
      <c r="L17" s="5">
        <f>(F17+J17)/C17</f>
        <v>488.04934364566162</v>
      </c>
      <c r="M17" s="5">
        <f>K17/C17</f>
        <v>327.19519208824647</v>
      </c>
      <c r="N17" s="6">
        <f>(F17+J17+K17)/C17</f>
        <v>815.24453573390815</v>
      </c>
    </row>
    <row r="18" spans="1:14" ht="15" customHeight="1">
      <c r="A18" s="1" t="s">
        <v>23</v>
      </c>
      <c r="B18" s="2" t="s">
        <v>6</v>
      </c>
      <c r="C18" s="3">
        <v>43674</v>
      </c>
      <c r="D18" s="4">
        <v>18726254.780000001</v>
      </c>
      <c r="E18" s="4">
        <v>0</v>
      </c>
      <c r="F18" s="4">
        <f>D18-E18</f>
        <v>18726254.780000001</v>
      </c>
      <c r="G18" s="4">
        <v>1031461.62</v>
      </c>
      <c r="H18" s="4">
        <v>0</v>
      </c>
      <c r="I18" s="4">
        <v>0</v>
      </c>
      <c r="J18" s="4">
        <f>G18-H18-I18</f>
        <v>1031461.62</v>
      </c>
      <c r="K18" s="4">
        <v>13029899.039999999</v>
      </c>
      <c r="L18" s="5">
        <f>(F18+J18)/C18</f>
        <v>452.39081375646845</v>
      </c>
      <c r="M18" s="5">
        <f>K18/C18</f>
        <v>298.34453084214863</v>
      </c>
      <c r="N18" s="6">
        <f>(F18+J18+K18)/C18</f>
        <v>750.73534459861708</v>
      </c>
    </row>
    <row r="19" spans="1:14" ht="15" customHeight="1">
      <c r="A19" s="1" t="s">
        <v>52</v>
      </c>
      <c r="B19" s="2" t="s">
        <v>1</v>
      </c>
      <c r="C19" s="3">
        <v>21645</v>
      </c>
      <c r="D19" s="4">
        <v>12017586.24</v>
      </c>
      <c r="E19" s="4">
        <v>0</v>
      </c>
      <c r="F19" s="4">
        <f>D19-E19</f>
        <v>12017586.24</v>
      </c>
      <c r="G19" s="4">
        <v>948789.55</v>
      </c>
      <c r="H19" s="4">
        <v>0</v>
      </c>
      <c r="I19" s="4">
        <v>0</v>
      </c>
      <c r="J19" s="4">
        <f>G19-H19-I19</f>
        <v>948789.55</v>
      </c>
      <c r="K19" s="4">
        <v>2492607.36</v>
      </c>
      <c r="L19" s="5">
        <f>(F19+J19)/C19</f>
        <v>599.04716054516064</v>
      </c>
      <c r="M19" s="5">
        <f>K19/C19</f>
        <v>115.15857519057518</v>
      </c>
      <c r="N19" s="6">
        <f>(F19+J19+K19)/C19</f>
        <v>714.20573573573574</v>
      </c>
    </row>
    <row r="20" spans="1:14" ht="15" customHeight="1">
      <c r="A20" s="1" t="s">
        <v>70</v>
      </c>
      <c r="B20" s="2" t="s">
        <v>5</v>
      </c>
      <c r="C20" s="3">
        <v>22811</v>
      </c>
      <c r="D20" s="4">
        <v>10812604.789999999</v>
      </c>
      <c r="E20" s="4">
        <v>0</v>
      </c>
      <c r="F20" s="4">
        <f>D20-E20</f>
        <v>10812604.789999999</v>
      </c>
      <c r="G20" s="4">
        <v>244581.38</v>
      </c>
      <c r="H20" s="4">
        <v>0</v>
      </c>
      <c r="I20" s="4">
        <v>0</v>
      </c>
      <c r="J20" s="4">
        <f>G20-H20-I20</f>
        <v>244581.38</v>
      </c>
      <c r="K20" s="4">
        <v>4013147.47</v>
      </c>
      <c r="L20" s="5">
        <f>(F20+J20)/C20</f>
        <v>484.73044452237957</v>
      </c>
      <c r="M20" s="5">
        <f>K20/C20</f>
        <v>175.93036122923152</v>
      </c>
      <c r="N20" s="6">
        <f>(F20+J20+K20)/C20</f>
        <v>660.66080575161106</v>
      </c>
    </row>
    <row r="21" spans="1:14" ht="15" customHeight="1">
      <c r="A21" s="1" t="s">
        <v>24</v>
      </c>
      <c r="B21" s="2" t="s">
        <v>6</v>
      </c>
      <c r="C21" s="3">
        <v>25023</v>
      </c>
      <c r="D21" s="4">
        <v>9710643.4000000004</v>
      </c>
      <c r="E21" s="4">
        <v>0</v>
      </c>
      <c r="F21" s="4">
        <f>D21-E21</f>
        <v>9710643.4000000004</v>
      </c>
      <c r="G21" s="4">
        <v>293161.34999999998</v>
      </c>
      <c r="H21" s="4">
        <v>0</v>
      </c>
      <c r="I21" s="4">
        <v>0</v>
      </c>
      <c r="J21" s="4">
        <f>G21-H21-I21</f>
        <v>293161.34999999998</v>
      </c>
      <c r="K21" s="4">
        <v>6343263.2699999996</v>
      </c>
      <c r="L21" s="5">
        <f>(F21+J21)/C21</f>
        <v>399.7843883627063</v>
      </c>
      <c r="M21" s="5">
        <f>K21/C21</f>
        <v>253.49731327178995</v>
      </c>
      <c r="N21" s="6">
        <f>(F21+J21+K21)/C21</f>
        <v>653.28170163449624</v>
      </c>
    </row>
    <row r="22" spans="1:14" ht="15" customHeight="1">
      <c r="A22" s="1" t="s">
        <v>73</v>
      </c>
      <c r="B22" s="2" t="s">
        <v>0</v>
      </c>
      <c r="C22" s="3">
        <v>20024</v>
      </c>
      <c r="D22" s="4">
        <v>8526946.5299999993</v>
      </c>
      <c r="E22" s="4">
        <v>0</v>
      </c>
      <c r="F22" s="4">
        <f>D22-E22</f>
        <v>8526946.5299999993</v>
      </c>
      <c r="G22" s="4">
        <v>371093.26</v>
      </c>
      <c r="H22" s="4">
        <v>0</v>
      </c>
      <c r="I22" s="4">
        <v>0</v>
      </c>
      <c r="J22" s="4">
        <f>G22-H22-I22</f>
        <v>371093.26</v>
      </c>
      <c r="K22" s="4">
        <v>4049671.95</v>
      </c>
      <c r="L22" s="5">
        <f>(F22+J22)/C22</f>
        <v>444.36874700359562</v>
      </c>
      <c r="M22" s="5">
        <f>K22/C22</f>
        <v>202.24090840990812</v>
      </c>
      <c r="N22" s="6">
        <f>(F22+J22+K22)/C22</f>
        <v>646.60965541350367</v>
      </c>
    </row>
    <row r="23" spans="1:14" ht="15" customHeight="1">
      <c r="A23" s="1" t="s">
        <v>29</v>
      </c>
      <c r="B23" s="2" t="s">
        <v>6</v>
      </c>
      <c r="C23" s="3">
        <v>33329</v>
      </c>
      <c r="D23" s="4">
        <v>13327875.42</v>
      </c>
      <c r="E23" s="4">
        <v>0</v>
      </c>
      <c r="F23" s="4">
        <f>D23-E23</f>
        <v>13327875.42</v>
      </c>
      <c r="G23" s="4">
        <v>1234318.2</v>
      </c>
      <c r="H23" s="4">
        <v>0</v>
      </c>
      <c r="I23" s="4">
        <v>0</v>
      </c>
      <c r="J23" s="4">
        <f>G23-H23-I23</f>
        <v>1234318.2</v>
      </c>
      <c r="K23" s="4">
        <v>6937287.5499999998</v>
      </c>
      <c r="L23" s="5">
        <f>(F23+J23)/C23</f>
        <v>436.92260853911006</v>
      </c>
      <c r="M23" s="5">
        <f>K23/C23</f>
        <v>208.14568543910707</v>
      </c>
      <c r="N23" s="6">
        <f>(F23+J23+K23)/C23</f>
        <v>645.06829397821707</v>
      </c>
    </row>
    <row r="24" spans="1:14" ht="15" customHeight="1">
      <c r="A24" s="1" t="s">
        <v>39</v>
      </c>
      <c r="B24" s="2" t="s">
        <v>3</v>
      </c>
      <c r="C24" s="3">
        <v>35788</v>
      </c>
      <c r="D24" s="4">
        <v>13262714.109999999</v>
      </c>
      <c r="E24" s="4">
        <v>0</v>
      </c>
      <c r="F24" s="4">
        <f>D24-E24</f>
        <v>13262714.109999999</v>
      </c>
      <c r="G24" s="4">
        <v>389592.64</v>
      </c>
      <c r="H24" s="4">
        <v>0</v>
      </c>
      <c r="I24" s="4">
        <v>0</v>
      </c>
      <c r="J24" s="4">
        <f>G24-H24-I24</f>
        <v>389592.64</v>
      </c>
      <c r="K24" s="4">
        <v>9269263.2200000007</v>
      </c>
      <c r="L24" s="5">
        <f>(F24+J24)/C24</f>
        <v>381.4772200178831</v>
      </c>
      <c r="M24" s="5">
        <f>K24/C24</f>
        <v>259.0047842852353</v>
      </c>
      <c r="N24" s="6">
        <f>(F24+J24+K24)/C24</f>
        <v>640.48200430311829</v>
      </c>
    </row>
    <row r="25" spans="1:14" ht="15" customHeight="1">
      <c r="A25" s="1" t="s">
        <v>33</v>
      </c>
      <c r="B25" s="2" t="s">
        <v>3</v>
      </c>
      <c r="C25" s="3">
        <v>33810</v>
      </c>
      <c r="D25" s="4">
        <v>14387185.439999999</v>
      </c>
      <c r="E25" s="4">
        <v>0</v>
      </c>
      <c r="F25" s="4">
        <f>D25-E25</f>
        <v>14387185.439999999</v>
      </c>
      <c r="G25" s="4">
        <v>394865.18</v>
      </c>
      <c r="H25" s="4">
        <v>0</v>
      </c>
      <c r="I25" s="4">
        <v>0</v>
      </c>
      <c r="J25" s="4">
        <f>G25-H25-I25</f>
        <v>394865.18</v>
      </c>
      <c r="K25" s="4">
        <v>5770481.5599999996</v>
      </c>
      <c r="L25" s="5">
        <f>(F25+J25)/C25</f>
        <v>437.20942383910085</v>
      </c>
      <c r="M25" s="5">
        <f>K25/C25</f>
        <v>170.67381129843241</v>
      </c>
      <c r="N25" s="6">
        <f>(F25+J25+K25)/C25</f>
        <v>607.88323513753323</v>
      </c>
    </row>
    <row r="26" spans="1:14" ht="15" customHeight="1">
      <c r="A26" s="1" t="s">
        <v>68</v>
      </c>
      <c r="B26" s="2" t="s">
        <v>7</v>
      </c>
      <c r="C26" s="3">
        <v>25374</v>
      </c>
      <c r="D26" s="4">
        <v>9082506.0800000001</v>
      </c>
      <c r="E26" s="4">
        <v>0</v>
      </c>
      <c r="F26" s="4">
        <f>D26-E26</f>
        <v>9082506.0800000001</v>
      </c>
      <c r="G26" s="4">
        <v>776400.48</v>
      </c>
      <c r="H26" s="4">
        <v>0</v>
      </c>
      <c r="I26" s="4">
        <v>0</v>
      </c>
      <c r="J26" s="4">
        <f>G26-H26-I26</f>
        <v>776400.48</v>
      </c>
      <c r="K26" s="4">
        <v>5499371.0700000003</v>
      </c>
      <c r="L26" s="5">
        <f>(F26+J26)/C26</f>
        <v>388.54364940490268</v>
      </c>
      <c r="M26" s="5">
        <f>K26/C26</f>
        <v>216.73252423740837</v>
      </c>
      <c r="N26" s="6">
        <f>(F26+J26+K26)/C26</f>
        <v>605.27617364231105</v>
      </c>
    </row>
    <row r="27" spans="1:14" ht="15" customHeight="1">
      <c r="A27" s="1" t="s">
        <v>62</v>
      </c>
      <c r="B27" s="2" t="s">
        <v>5</v>
      </c>
      <c r="C27" s="3">
        <v>42069</v>
      </c>
      <c r="D27" s="4">
        <v>19335248.780000001</v>
      </c>
      <c r="E27" s="4">
        <v>0</v>
      </c>
      <c r="F27" s="4">
        <f>D27-E27</f>
        <v>19335248.780000001</v>
      </c>
      <c r="G27" s="4">
        <v>1598073.29</v>
      </c>
      <c r="H27" s="4">
        <v>0</v>
      </c>
      <c r="I27" s="4">
        <v>0</v>
      </c>
      <c r="J27" s="4">
        <f>G27-H27-I27</f>
        <v>1598073.29</v>
      </c>
      <c r="K27" s="4">
        <v>3728885.52</v>
      </c>
      <c r="L27" s="5">
        <f>(F27+J27)/C27</f>
        <v>497.59495281561243</v>
      </c>
      <c r="M27" s="5">
        <f>K27/C27</f>
        <v>88.637370034942592</v>
      </c>
      <c r="N27" s="6">
        <f>(F27+J27+K27)/C27</f>
        <v>586.23232285055508</v>
      </c>
    </row>
    <row r="28" spans="1:14" ht="15" customHeight="1">
      <c r="A28" s="1" t="s">
        <v>36</v>
      </c>
      <c r="B28" s="2" t="s">
        <v>1</v>
      </c>
      <c r="C28" s="3">
        <v>21603</v>
      </c>
      <c r="D28" s="4">
        <v>10628913.560000001</v>
      </c>
      <c r="E28" s="4">
        <v>0</v>
      </c>
      <c r="F28" s="4">
        <f>D28-E28</f>
        <v>10628913.560000001</v>
      </c>
      <c r="G28" s="4">
        <v>105473.67</v>
      </c>
      <c r="H28" s="4">
        <v>0</v>
      </c>
      <c r="I28" s="4">
        <v>0</v>
      </c>
      <c r="J28" s="4">
        <f>G28-H28-I28</f>
        <v>105473.67</v>
      </c>
      <c r="K28" s="4">
        <v>1521974.34</v>
      </c>
      <c r="L28" s="5">
        <f>(F28+J28)/C28</f>
        <v>496.8933587927603</v>
      </c>
      <c r="M28" s="5">
        <f>K28/C28</f>
        <v>70.451990001388694</v>
      </c>
      <c r="N28" s="6">
        <f>(F28+J28+K28)/C28</f>
        <v>567.345348794149</v>
      </c>
    </row>
    <row r="29" spans="1:14" ht="15" customHeight="1">
      <c r="A29" s="1" t="s">
        <v>59</v>
      </c>
      <c r="B29" s="2" t="s">
        <v>5</v>
      </c>
      <c r="C29" s="3">
        <v>30953</v>
      </c>
      <c r="D29" s="4">
        <v>14222958.060000001</v>
      </c>
      <c r="E29" s="4">
        <v>0</v>
      </c>
      <c r="F29" s="4">
        <f>D29-E29</f>
        <v>14222958.060000001</v>
      </c>
      <c r="G29" s="4">
        <v>297609.92</v>
      </c>
      <c r="H29" s="4">
        <v>0</v>
      </c>
      <c r="I29" s="4">
        <v>0</v>
      </c>
      <c r="J29" s="4">
        <f>G29-H29-I29</f>
        <v>297609.92</v>
      </c>
      <c r="K29" s="4">
        <v>2830189.31</v>
      </c>
      <c r="L29" s="5">
        <f>(F29+J29)/C29</f>
        <v>469.11666009756732</v>
      </c>
      <c r="M29" s="5">
        <f>K29/C29</f>
        <v>91.43505669886602</v>
      </c>
      <c r="N29" s="6">
        <f>(F29+J29+K29)/C29</f>
        <v>560.55171679643331</v>
      </c>
    </row>
    <row r="30" spans="1:14" ht="15" customHeight="1">
      <c r="A30" s="1" t="s">
        <v>25</v>
      </c>
      <c r="B30" s="2" t="s">
        <v>6</v>
      </c>
      <c r="C30" s="3">
        <v>41178</v>
      </c>
      <c r="D30" s="4">
        <v>18689122.879999999</v>
      </c>
      <c r="E30" s="4">
        <v>0</v>
      </c>
      <c r="F30" s="4">
        <f>D30-E30</f>
        <v>18689122.879999999</v>
      </c>
      <c r="G30" s="4">
        <v>601956.54</v>
      </c>
      <c r="H30" s="4">
        <v>0</v>
      </c>
      <c r="I30" s="4">
        <v>0</v>
      </c>
      <c r="J30" s="4">
        <f>G30-H30-I30</f>
        <v>601956.54</v>
      </c>
      <c r="K30" s="4">
        <v>3675538.95</v>
      </c>
      <c r="L30" s="5">
        <f>(F30+J30)/C30</f>
        <v>468.48024236242651</v>
      </c>
      <c r="M30" s="5">
        <f>K30/C30</f>
        <v>89.259773422701443</v>
      </c>
      <c r="N30" s="6">
        <f>(F30+J30+K30)/C30</f>
        <v>557.74001578512787</v>
      </c>
    </row>
    <row r="31" spans="1:14" ht="15" customHeight="1">
      <c r="A31" s="1" t="s">
        <v>31</v>
      </c>
      <c r="B31" s="2" t="s">
        <v>4</v>
      </c>
      <c r="C31" s="3">
        <v>20070</v>
      </c>
      <c r="D31" s="4">
        <v>7181483.5899999999</v>
      </c>
      <c r="E31" s="4">
        <v>0</v>
      </c>
      <c r="F31" s="4">
        <f>D31-E31</f>
        <v>7181483.5899999999</v>
      </c>
      <c r="G31" s="4">
        <v>98774.13</v>
      </c>
      <c r="H31" s="4">
        <v>0</v>
      </c>
      <c r="I31" s="4">
        <v>0</v>
      </c>
      <c r="J31" s="4">
        <f>G31-H31-I31</f>
        <v>98774.13</v>
      </c>
      <c r="K31" s="4">
        <v>3882318.61</v>
      </c>
      <c r="L31" s="5">
        <f>(F31+J31)/C31</f>
        <v>362.74328450423519</v>
      </c>
      <c r="M31" s="5">
        <f>K31/C31</f>
        <v>193.43889436970602</v>
      </c>
      <c r="N31" s="6">
        <f>(F31+J31+K31)/C31</f>
        <v>556.18217887394121</v>
      </c>
    </row>
    <row r="32" spans="1:14" ht="15" customHeight="1">
      <c r="A32" s="1" t="s">
        <v>34</v>
      </c>
      <c r="B32" s="2" t="s">
        <v>4</v>
      </c>
      <c r="C32" s="3">
        <v>20688</v>
      </c>
      <c r="D32" s="4">
        <v>7232962.0199999996</v>
      </c>
      <c r="E32" s="4">
        <v>0</v>
      </c>
      <c r="F32" s="4">
        <f>D32-E32</f>
        <v>7232962.0199999996</v>
      </c>
      <c r="G32" s="4">
        <v>101727.98</v>
      </c>
      <c r="H32" s="4">
        <v>0</v>
      </c>
      <c r="I32" s="4">
        <v>0</v>
      </c>
      <c r="J32" s="4">
        <f>G32-H32-I32</f>
        <v>101727.98</v>
      </c>
      <c r="K32" s="4">
        <v>4164451.48</v>
      </c>
      <c r="L32" s="5">
        <f>(F32+J32)/C32</f>
        <v>354.5383797370456</v>
      </c>
      <c r="M32" s="5">
        <f>K32/C32</f>
        <v>201.29792536736272</v>
      </c>
      <c r="N32" s="6">
        <f>(F32+J32+K32)/C32</f>
        <v>555.83630510440832</v>
      </c>
    </row>
    <row r="33" spans="1:14" ht="15" customHeight="1">
      <c r="A33" s="1" t="s">
        <v>27</v>
      </c>
      <c r="B33" s="2" t="s">
        <v>2</v>
      </c>
      <c r="C33" s="3">
        <v>28245</v>
      </c>
      <c r="D33" s="4">
        <v>8420293.4600000009</v>
      </c>
      <c r="E33" s="4">
        <v>0</v>
      </c>
      <c r="F33" s="4">
        <f>D33-E33</f>
        <v>8420293.4600000009</v>
      </c>
      <c r="G33" s="4">
        <v>526551.09</v>
      </c>
      <c r="H33" s="4">
        <v>0</v>
      </c>
      <c r="I33" s="4">
        <v>0</v>
      </c>
      <c r="J33" s="4">
        <f>G33-H33-I33</f>
        <v>526551.09</v>
      </c>
      <c r="K33" s="4">
        <v>6529196.8499999996</v>
      </c>
      <c r="L33" s="5">
        <f>(F33+J33)/C33</f>
        <v>316.75852540272615</v>
      </c>
      <c r="M33" s="5">
        <f>K33/C33</f>
        <v>231.16292618162504</v>
      </c>
      <c r="N33" s="6">
        <f>(F33+J33+K33)/C33</f>
        <v>547.92145158435119</v>
      </c>
    </row>
    <row r="34" spans="1:14" ht="15" customHeight="1">
      <c r="A34" s="1" t="s">
        <v>46</v>
      </c>
      <c r="B34" s="2" t="s">
        <v>7</v>
      </c>
      <c r="C34" s="3">
        <v>40162</v>
      </c>
      <c r="D34" s="4">
        <v>13091193.26</v>
      </c>
      <c r="E34" s="4">
        <v>0</v>
      </c>
      <c r="F34" s="4">
        <f>D34-E34</f>
        <v>13091193.26</v>
      </c>
      <c r="G34" s="4">
        <v>2677171.8199999998</v>
      </c>
      <c r="H34" s="4">
        <v>0</v>
      </c>
      <c r="I34" s="4">
        <v>0</v>
      </c>
      <c r="J34" s="4">
        <f>G34-H34-I34</f>
        <v>2677171.8199999998</v>
      </c>
      <c r="K34" s="4">
        <v>5738521.0899999999</v>
      </c>
      <c r="L34" s="5">
        <f>(F34+J34)/C34</f>
        <v>392.61901996912502</v>
      </c>
      <c r="M34" s="5">
        <f>K34/C34</f>
        <v>142.88434565011701</v>
      </c>
      <c r="N34" s="6">
        <f>(F34+J34+K34)/C34</f>
        <v>535.50336561924212</v>
      </c>
    </row>
    <row r="35" spans="1:14" ht="15" customHeight="1">
      <c r="A35" s="1" t="s">
        <v>38</v>
      </c>
      <c r="B35" s="2" t="s">
        <v>0</v>
      </c>
      <c r="C35" s="3">
        <v>20579</v>
      </c>
      <c r="D35" s="4">
        <v>7007711.5499999998</v>
      </c>
      <c r="E35" s="4">
        <v>0</v>
      </c>
      <c r="F35" s="4">
        <f>D35-E35</f>
        <v>7007711.5499999998</v>
      </c>
      <c r="G35" s="4">
        <v>96281.07</v>
      </c>
      <c r="H35" s="4">
        <v>0</v>
      </c>
      <c r="I35" s="4">
        <v>0</v>
      </c>
      <c r="J35" s="4">
        <f>G35-H35-I35</f>
        <v>96281.07</v>
      </c>
      <c r="K35" s="4">
        <v>3800682.16</v>
      </c>
      <c r="L35" s="5">
        <f>(F35+J35)/C35</f>
        <v>345.20591962680402</v>
      </c>
      <c r="M35" s="5">
        <f>K35/C35</f>
        <v>184.68740755138734</v>
      </c>
      <c r="N35" s="6">
        <f>(F35+J35+K35)/C35</f>
        <v>529.89332717819138</v>
      </c>
    </row>
    <row r="36" spans="1:14" ht="15" customHeight="1">
      <c r="A36" s="1" t="s">
        <v>26</v>
      </c>
      <c r="B36" s="2" t="s">
        <v>3</v>
      </c>
      <c r="C36" s="3">
        <v>24363</v>
      </c>
      <c r="D36" s="4">
        <v>6871998.6699999999</v>
      </c>
      <c r="E36" s="4">
        <v>0</v>
      </c>
      <c r="F36" s="4">
        <f>D36-E36</f>
        <v>6871998.6699999999</v>
      </c>
      <c r="G36" s="4">
        <v>348135.06</v>
      </c>
      <c r="H36" s="4">
        <v>0</v>
      </c>
      <c r="I36" s="4">
        <v>0</v>
      </c>
      <c r="J36" s="4">
        <f>G36-H36-I36</f>
        <v>348135.06</v>
      </c>
      <c r="K36" s="4">
        <v>5533658.9100000001</v>
      </c>
      <c r="L36" s="5">
        <f>(F36+J36)/C36</f>
        <v>296.35651315519431</v>
      </c>
      <c r="M36" s="5">
        <f>K36/C36</f>
        <v>227.13372367934983</v>
      </c>
      <c r="N36" s="6">
        <f>(F36+J36+K36)/C36</f>
        <v>523.49023683454425</v>
      </c>
    </row>
    <row r="37" spans="1:14" ht="15" customHeight="1">
      <c r="A37" s="1" t="s">
        <v>35</v>
      </c>
      <c r="B37" s="2" t="s">
        <v>4</v>
      </c>
      <c r="C37" s="3">
        <v>42813</v>
      </c>
      <c r="D37" s="4">
        <v>17400143.120000001</v>
      </c>
      <c r="E37" s="4">
        <v>0</v>
      </c>
      <c r="F37" s="4">
        <f>D37-E37</f>
        <v>17400143.120000001</v>
      </c>
      <c r="G37" s="4">
        <v>299229.18</v>
      </c>
      <c r="H37" s="4">
        <v>0</v>
      </c>
      <c r="I37" s="4">
        <v>0</v>
      </c>
      <c r="J37" s="4">
        <f>G37-H37-I37</f>
        <v>299229.18</v>
      </c>
      <c r="K37" s="4">
        <v>4313993.9800000004</v>
      </c>
      <c r="L37" s="5">
        <f>(F37+J37)/C37</f>
        <v>413.41116716885062</v>
      </c>
      <c r="M37" s="5">
        <f>K37/C37</f>
        <v>100.76364608880482</v>
      </c>
      <c r="N37" s="6">
        <f>(F37+J37+K37)/C37</f>
        <v>514.17481325765539</v>
      </c>
    </row>
    <row r="38" spans="1:14" ht="15" customHeight="1">
      <c r="A38" s="1" t="s">
        <v>37</v>
      </c>
      <c r="B38" s="2" t="s">
        <v>6</v>
      </c>
      <c r="C38" s="3">
        <v>26879</v>
      </c>
      <c r="D38" s="4">
        <v>8256857.4199999999</v>
      </c>
      <c r="E38" s="4">
        <v>0</v>
      </c>
      <c r="F38" s="4">
        <f>D38-E38</f>
        <v>8256857.4199999999</v>
      </c>
      <c r="G38" s="4">
        <v>158841.91</v>
      </c>
      <c r="H38" s="4">
        <v>0</v>
      </c>
      <c r="I38" s="4">
        <v>0</v>
      </c>
      <c r="J38" s="4">
        <f>G38-H38-I38</f>
        <v>158841.91</v>
      </c>
      <c r="K38" s="4">
        <v>5335867.91</v>
      </c>
      <c r="L38" s="5">
        <f>(F38+J38)/C38</f>
        <v>313.09570036087655</v>
      </c>
      <c r="M38" s="5">
        <f>K38/C38</f>
        <v>198.51437590684179</v>
      </c>
      <c r="N38" s="6">
        <f>(F38+J38+K38)/C38</f>
        <v>511.61007626771828</v>
      </c>
    </row>
    <row r="39" spans="1:14" ht="15" customHeight="1">
      <c r="A39" s="1" t="s">
        <v>30</v>
      </c>
      <c r="B39" s="2" t="s">
        <v>2</v>
      </c>
      <c r="C39" s="3">
        <v>32858</v>
      </c>
      <c r="D39" s="4">
        <v>11647068.140000001</v>
      </c>
      <c r="E39" s="4">
        <v>0</v>
      </c>
      <c r="F39" s="4">
        <f>D39-E39</f>
        <v>11647068.140000001</v>
      </c>
      <c r="G39" s="4">
        <v>693665.02</v>
      </c>
      <c r="H39" s="4">
        <v>0</v>
      </c>
      <c r="I39" s="4">
        <v>0</v>
      </c>
      <c r="J39" s="4">
        <f>G39-H39-I39</f>
        <v>693665.02</v>
      </c>
      <c r="K39" s="4">
        <v>4341154.12</v>
      </c>
      <c r="L39" s="5">
        <f>(F39+J39)/C39</f>
        <v>375.57773327652325</v>
      </c>
      <c r="M39" s="5">
        <f>K39/C39</f>
        <v>132.11863533994764</v>
      </c>
      <c r="N39" s="6">
        <f>(F39+J39+K39)/C39</f>
        <v>507.69636861647092</v>
      </c>
    </row>
    <row r="40" spans="1:14" ht="15" customHeight="1">
      <c r="A40" s="1" t="s">
        <v>42</v>
      </c>
      <c r="B40" s="2" t="s">
        <v>3</v>
      </c>
      <c r="C40" s="3">
        <v>21587</v>
      </c>
      <c r="D40" s="4">
        <v>6103119.3499999996</v>
      </c>
      <c r="E40" s="4">
        <v>0</v>
      </c>
      <c r="F40" s="4">
        <f>D40-E40</f>
        <v>6103119.3499999996</v>
      </c>
      <c r="G40" s="4">
        <v>451066.3</v>
      </c>
      <c r="H40" s="4">
        <v>0</v>
      </c>
      <c r="I40" s="4">
        <v>0</v>
      </c>
      <c r="J40" s="4">
        <f>G40-H40-I40</f>
        <v>451066.3</v>
      </c>
      <c r="K40" s="4">
        <v>4394905.4000000004</v>
      </c>
      <c r="L40" s="5">
        <f>(F40+J40)/C40</f>
        <v>303.61725343957011</v>
      </c>
      <c r="M40" s="5">
        <f>K40/C40</f>
        <v>203.59037383610507</v>
      </c>
      <c r="N40" s="6">
        <f>(F40+J40+K40)/C40</f>
        <v>507.20762727567524</v>
      </c>
    </row>
    <row r="41" spans="1:14" ht="15" customHeight="1">
      <c r="A41" s="1" t="s">
        <v>45</v>
      </c>
      <c r="B41" s="2" t="s">
        <v>2</v>
      </c>
      <c r="C41" s="3">
        <v>25195</v>
      </c>
      <c r="D41" s="4">
        <v>8491620.8300000001</v>
      </c>
      <c r="E41" s="4">
        <v>0</v>
      </c>
      <c r="F41" s="4">
        <f>D41-E41</f>
        <v>8491620.8300000001</v>
      </c>
      <c r="G41" s="4">
        <v>152780.96</v>
      </c>
      <c r="H41" s="4">
        <v>0</v>
      </c>
      <c r="I41" s="4">
        <v>0</v>
      </c>
      <c r="J41" s="4">
        <f>G41-H41-I41</f>
        <v>152780.96</v>
      </c>
      <c r="K41" s="4">
        <v>4124669.98</v>
      </c>
      <c r="L41" s="5">
        <f>(F41+J41)/C41</f>
        <v>343.09989243897604</v>
      </c>
      <c r="M41" s="5">
        <f>K41/C41</f>
        <v>163.70986227426076</v>
      </c>
      <c r="N41" s="6">
        <f>(F41+J41+K41)/C41</f>
        <v>506.80975471323683</v>
      </c>
    </row>
    <row r="42" spans="1:14" ht="15" customHeight="1">
      <c r="A42" s="1" t="s">
        <v>44</v>
      </c>
      <c r="B42" s="2" t="s">
        <v>4</v>
      </c>
      <c r="C42" s="3">
        <v>22298</v>
      </c>
      <c r="D42" s="4">
        <v>7698066.96</v>
      </c>
      <c r="E42" s="4">
        <v>0</v>
      </c>
      <c r="F42" s="4">
        <f>D42-E42</f>
        <v>7698066.96</v>
      </c>
      <c r="G42" s="4">
        <v>225110.01</v>
      </c>
      <c r="H42" s="4">
        <v>0</v>
      </c>
      <c r="I42" s="4">
        <v>0</v>
      </c>
      <c r="J42" s="4">
        <f>G42-H42-I42</f>
        <v>225110.01</v>
      </c>
      <c r="K42" s="4">
        <v>3320413.96</v>
      </c>
      <c r="L42" s="5">
        <f>(F42+J42)/C42</f>
        <v>355.33128397165666</v>
      </c>
      <c r="M42" s="5">
        <f>K42/C42</f>
        <v>148.91084222800251</v>
      </c>
      <c r="N42" s="6">
        <f>(F42+J42+K42)/C42</f>
        <v>504.24212619965914</v>
      </c>
    </row>
    <row r="43" spans="1:14" ht="15" customHeight="1">
      <c r="A43" s="1" t="s">
        <v>41</v>
      </c>
      <c r="B43" s="2" t="s">
        <v>0</v>
      </c>
      <c r="C43" s="3">
        <v>25059</v>
      </c>
      <c r="D43" s="4">
        <v>6691711.5</v>
      </c>
      <c r="E43" s="4">
        <v>0</v>
      </c>
      <c r="F43" s="4">
        <f>D43-E43</f>
        <v>6691711.5</v>
      </c>
      <c r="G43" s="4">
        <v>1213054.68</v>
      </c>
      <c r="H43" s="4">
        <v>0</v>
      </c>
      <c r="I43" s="4">
        <v>0</v>
      </c>
      <c r="J43" s="4">
        <f>G43-H43-I43</f>
        <v>1213054.68</v>
      </c>
      <c r="K43" s="4">
        <v>4484517.28</v>
      </c>
      <c r="L43" s="5">
        <f>(F43+J43)/C43</f>
        <v>315.44619418173113</v>
      </c>
      <c r="M43" s="5">
        <f>K43/C43</f>
        <v>178.95834949519136</v>
      </c>
      <c r="N43" s="6">
        <f>(F43+J43+K43)/C43</f>
        <v>494.40454367692251</v>
      </c>
    </row>
    <row r="44" spans="1:14" ht="15" customHeight="1">
      <c r="A44" s="1" t="s">
        <v>48</v>
      </c>
      <c r="B44" s="2" t="s">
        <v>1</v>
      </c>
      <c r="C44" s="3">
        <v>22259</v>
      </c>
      <c r="D44" s="4">
        <v>8485507.6600000001</v>
      </c>
      <c r="E44" s="4">
        <v>0</v>
      </c>
      <c r="F44" s="4">
        <f>D44-E44</f>
        <v>8485507.6600000001</v>
      </c>
      <c r="G44" s="4">
        <v>633023.92000000004</v>
      </c>
      <c r="H44" s="4">
        <v>0</v>
      </c>
      <c r="I44" s="4">
        <v>0</v>
      </c>
      <c r="J44" s="4">
        <f>G44-H44-I44</f>
        <v>633023.92000000004</v>
      </c>
      <c r="K44" s="4">
        <v>1326093.44</v>
      </c>
      <c r="L44" s="5">
        <f>(F44+J44)/C44</f>
        <v>409.65594051844198</v>
      </c>
      <c r="M44" s="5">
        <f>K44/C44</f>
        <v>59.575607170133424</v>
      </c>
      <c r="N44" s="6">
        <f>(F44+J44+K44)/C44</f>
        <v>469.2315476885754</v>
      </c>
    </row>
    <row r="45" spans="1:14" ht="15" customHeight="1">
      <c r="A45" s="1" t="s">
        <v>40</v>
      </c>
      <c r="B45" s="2" t="s">
        <v>7</v>
      </c>
      <c r="C45" s="3">
        <v>47541</v>
      </c>
      <c r="D45" s="4">
        <v>14350189.74</v>
      </c>
      <c r="E45" s="4">
        <v>0</v>
      </c>
      <c r="F45" s="4">
        <f>D45-E45</f>
        <v>14350189.74</v>
      </c>
      <c r="G45" s="4">
        <v>752593.38</v>
      </c>
      <c r="H45" s="4">
        <v>0</v>
      </c>
      <c r="I45" s="4">
        <v>0</v>
      </c>
      <c r="J45" s="4">
        <f>G45-H45-I45</f>
        <v>752593.38</v>
      </c>
      <c r="K45" s="4">
        <v>7029373.1299999999</v>
      </c>
      <c r="L45" s="5">
        <f>(F45+J45)/C45</f>
        <v>317.67912160030289</v>
      </c>
      <c r="M45" s="5">
        <f>K45/C45</f>
        <v>147.85917692097348</v>
      </c>
      <c r="N45" s="6">
        <f>(F45+J45+K45)/C45</f>
        <v>465.53829852127637</v>
      </c>
    </row>
    <row r="46" spans="1:14" ht="15" customHeight="1">
      <c r="A46" s="1" t="s">
        <v>71</v>
      </c>
      <c r="B46" s="2" t="s">
        <v>7</v>
      </c>
      <c r="C46" s="3">
        <v>22780</v>
      </c>
      <c r="D46" s="4">
        <v>7413544.6900000004</v>
      </c>
      <c r="E46" s="4">
        <v>0</v>
      </c>
      <c r="F46" s="4">
        <f>D46-E46</f>
        <v>7413544.6900000004</v>
      </c>
      <c r="G46" s="4">
        <v>846536.08</v>
      </c>
      <c r="H46" s="4">
        <v>0</v>
      </c>
      <c r="I46" s="4">
        <v>0</v>
      </c>
      <c r="J46" s="4">
        <f>G46-H46-I46</f>
        <v>846536.08</v>
      </c>
      <c r="K46" s="4">
        <v>2247723.91</v>
      </c>
      <c r="L46" s="5">
        <f>(F46+J46)/C46</f>
        <v>362.60231650570677</v>
      </c>
      <c r="M46" s="5">
        <f>K46/C46</f>
        <v>98.670935469710273</v>
      </c>
      <c r="N46" s="6">
        <f>(F46+J46+K46)/C46</f>
        <v>461.273251975417</v>
      </c>
    </row>
    <row r="47" spans="1:14" ht="15" customHeight="1">
      <c r="A47" s="1" t="s">
        <v>47</v>
      </c>
      <c r="B47" s="2" t="s">
        <v>7</v>
      </c>
      <c r="C47" s="3">
        <v>28157</v>
      </c>
      <c r="D47" s="4">
        <v>7896056.9199999999</v>
      </c>
      <c r="E47" s="4">
        <v>0</v>
      </c>
      <c r="F47" s="4">
        <f>D47-E47</f>
        <v>7896056.9199999999</v>
      </c>
      <c r="G47" s="4">
        <v>1126809.8600000001</v>
      </c>
      <c r="H47" s="4">
        <v>0</v>
      </c>
      <c r="I47" s="4">
        <v>0</v>
      </c>
      <c r="J47" s="4">
        <f>G47-H47-I47</f>
        <v>1126809.8600000001</v>
      </c>
      <c r="K47" s="4">
        <v>3868901.13</v>
      </c>
      <c r="L47" s="5">
        <f>(F47+J47)/C47</f>
        <v>320.44844195049188</v>
      </c>
      <c r="M47" s="5">
        <f>K47/C47</f>
        <v>137.4045931739887</v>
      </c>
      <c r="N47" s="6">
        <f>(F47+J47+K47)/C47</f>
        <v>457.85303512448058</v>
      </c>
    </row>
    <row r="48" spans="1:14" ht="15" customHeight="1">
      <c r="A48" s="1" t="s">
        <v>32</v>
      </c>
      <c r="B48" s="2" t="s">
        <v>7</v>
      </c>
      <c r="C48" s="3">
        <v>27229</v>
      </c>
      <c r="D48" s="4">
        <v>8698746.8200000003</v>
      </c>
      <c r="E48" s="4">
        <v>0</v>
      </c>
      <c r="F48" s="4">
        <f>D48-E48</f>
        <v>8698746.8200000003</v>
      </c>
      <c r="G48" s="4">
        <v>142540.89000000001</v>
      </c>
      <c r="H48" s="4">
        <v>0</v>
      </c>
      <c r="I48" s="4">
        <v>0</v>
      </c>
      <c r="J48" s="4">
        <f>G48-H48-I48</f>
        <v>142540.89000000001</v>
      </c>
      <c r="K48" s="4">
        <v>3364211.76</v>
      </c>
      <c r="L48" s="5">
        <f>(F48+J48)/C48</f>
        <v>324.70115354952446</v>
      </c>
      <c r="M48" s="5">
        <f>K48/C48</f>
        <v>123.55252708509309</v>
      </c>
      <c r="N48" s="6">
        <f>(F48+J48+K48)/C48</f>
        <v>448.25368063461752</v>
      </c>
    </row>
    <row r="49" spans="1:14" ht="15" customHeight="1">
      <c r="A49" s="1" t="s">
        <v>43</v>
      </c>
      <c r="B49" s="2" t="s">
        <v>4</v>
      </c>
      <c r="C49" s="3">
        <v>29781</v>
      </c>
      <c r="D49" s="4">
        <v>9400843.6899999995</v>
      </c>
      <c r="E49" s="4">
        <v>0</v>
      </c>
      <c r="F49" s="4">
        <f>D49-E49</f>
        <v>9400843.6899999995</v>
      </c>
      <c r="G49" s="4">
        <v>217595.31</v>
      </c>
      <c r="H49" s="4">
        <v>0</v>
      </c>
      <c r="I49" s="4">
        <v>0</v>
      </c>
      <c r="J49" s="4">
        <f>G49-H49-I49</f>
        <v>217595.31</v>
      </c>
      <c r="K49" s="4">
        <v>3293849.1</v>
      </c>
      <c r="L49" s="5">
        <f>(F49+J49)/C49</f>
        <v>322.97233135220444</v>
      </c>
      <c r="M49" s="5">
        <f>K49/C49</f>
        <v>110.60236728115241</v>
      </c>
      <c r="N49" s="6">
        <f>(F49+J49+K49)/C49</f>
        <v>433.57469863335683</v>
      </c>
    </row>
    <row r="50" spans="1:14" ht="15" customHeight="1">
      <c r="A50" s="1" t="s">
        <v>63</v>
      </c>
      <c r="B50" s="2" t="s">
        <v>7</v>
      </c>
      <c r="C50" s="3">
        <v>30887</v>
      </c>
      <c r="D50" s="4">
        <v>8675823.8200000003</v>
      </c>
      <c r="E50" s="4">
        <v>0</v>
      </c>
      <c r="F50" s="4">
        <f>D50-E50</f>
        <v>8675823.8200000003</v>
      </c>
      <c r="G50" s="4">
        <v>158451.04999999999</v>
      </c>
      <c r="H50" s="4">
        <v>0</v>
      </c>
      <c r="I50" s="4">
        <v>0</v>
      </c>
      <c r="J50" s="4">
        <f>G50-H50-I50</f>
        <v>158451.04999999999</v>
      </c>
      <c r="K50" s="4">
        <v>4273508.42</v>
      </c>
      <c r="L50" s="5">
        <f>(F50+J50)/C50</f>
        <v>286.01919480687673</v>
      </c>
      <c r="M50" s="5">
        <f>K50/C50</f>
        <v>138.35945284423866</v>
      </c>
      <c r="N50" s="6">
        <f>(F50+J50+K50)/C50</f>
        <v>424.37864765111539</v>
      </c>
    </row>
    <row r="51" spans="1:14" ht="15" customHeight="1">
      <c r="A51" s="1" t="s">
        <v>69</v>
      </c>
      <c r="B51" s="2" t="s">
        <v>7</v>
      </c>
      <c r="C51" s="3">
        <v>24125</v>
      </c>
      <c r="D51" s="4">
        <v>6479947.1100000003</v>
      </c>
      <c r="E51" s="4">
        <v>0</v>
      </c>
      <c r="F51" s="4">
        <f>D51-E51</f>
        <v>6479947.1100000003</v>
      </c>
      <c r="G51" s="4">
        <v>740904.15</v>
      </c>
      <c r="H51" s="4">
        <v>0</v>
      </c>
      <c r="I51" s="4">
        <v>0</v>
      </c>
      <c r="J51" s="4">
        <f>G51-H51-I51</f>
        <v>740904.15</v>
      </c>
      <c r="K51" s="4">
        <v>2803291.09</v>
      </c>
      <c r="L51" s="5">
        <f>(F51+J51)/C51</f>
        <v>299.30989678756481</v>
      </c>
      <c r="M51" s="5">
        <f>K51/C51</f>
        <v>116.19859440414507</v>
      </c>
      <c r="N51" s="6">
        <f>(F51+J51+K51)/C51</f>
        <v>415.50849119170988</v>
      </c>
    </row>
    <row r="52" spans="1:14" ht="15" customHeight="1">
      <c r="A52" s="1" t="s">
        <v>64</v>
      </c>
      <c r="B52" s="2" t="s">
        <v>2</v>
      </c>
      <c r="C52" s="3">
        <v>20425</v>
      </c>
      <c r="D52" s="4">
        <v>6480306.6299999999</v>
      </c>
      <c r="E52" s="4">
        <v>0</v>
      </c>
      <c r="F52" s="4">
        <f>D52-E52</f>
        <v>6480306.6299999999</v>
      </c>
      <c r="G52" s="4">
        <v>231040.03</v>
      </c>
      <c r="H52" s="4">
        <v>0</v>
      </c>
      <c r="I52" s="4">
        <v>0</v>
      </c>
      <c r="J52" s="4">
        <f>G52-H52-I52</f>
        <v>231040.03</v>
      </c>
      <c r="K52" s="4">
        <v>1758086.96</v>
      </c>
      <c r="L52" s="5">
        <f>(F52+J52)/C52</f>
        <v>328.58490379436967</v>
      </c>
      <c r="M52" s="5">
        <f>K52/C52</f>
        <v>86.075248959608317</v>
      </c>
      <c r="N52" s="6">
        <f>(F52+J52+K52)/C52</f>
        <v>414.66015275397802</v>
      </c>
    </row>
    <row r="53" spans="1:14" ht="15" customHeight="1">
      <c r="A53" s="1" t="s">
        <v>50</v>
      </c>
      <c r="B53" s="2" t="s">
        <v>4</v>
      </c>
      <c r="C53" s="3">
        <v>22003</v>
      </c>
      <c r="D53" s="4">
        <v>7049778.4000000004</v>
      </c>
      <c r="E53" s="4">
        <v>0</v>
      </c>
      <c r="F53" s="4">
        <f>D53-E53</f>
        <v>7049778.4000000004</v>
      </c>
      <c r="G53" s="4">
        <v>457449.98</v>
      </c>
      <c r="H53" s="4">
        <v>0</v>
      </c>
      <c r="I53" s="4">
        <v>0</v>
      </c>
      <c r="J53" s="4">
        <f>G53-H53-I53</f>
        <v>457449.98</v>
      </c>
      <c r="K53" s="4">
        <v>1399222.64</v>
      </c>
      <c r="L53" s="5">
        <f>(F53+J53)/C53</f>
        <v>341.19112757351274</v>
      </c>
      <c r="M53" s="5">
        <f>K53/C53</f>
        <v>63.592357405808293</v>
      </c>
      <c r="N53" s="6">
        <f>(F53+J53+K53)/C53</f>
        <v>404.78348497932109</v>
      </c>
    </row>
    <row r="54" spans="1:14" ht="15" customHeight="1">
      <c r="A54" s="1" t="s">
        <v>49</v>
      </c>
      <c r="B54" s="2" t="s">
        <v>6</v>
      </c>
      <c r="C54" s="3">
        <v>28412</v>
      </c>
      <c r="D54" s="4">
        <v>6865125.7800000003</v>
      </c>
      <c r="E54" s="4">
        <v>0</v>
      </c>
      <c r="F54" s="4">
        <f>D54-E54</f>
        <v>6865125.7800000003</v>
      </c>
      <c r="G54" s="4">
        <v>451433.1</v>
      </c>
      <c r="H54" s="4">
        <v>0</v>
      </c>
      <c r="I54" s="4">
        <v>0</v>
      </c>
      <c r="J54" s="4">
        <f>G54-H54-I54</f>
        <v>451433.1</v>
      </c>
      <c r="K54" s="4">
        <v>2945517.87</v>
      </c>
      <c r="L54" s="5">
        <f>(F54+J54)/C54</f>
        <v>257.51650288610443</v>
      </c>
      <c r="M54" s="5">
        <f>K54/C54</f>
        <v>103.67161305082359</v>
      </c>
      <c r="N54" s="6">
        <f>(F54+J54+K54)/C54</f>
        <v>361.18811593692806</v>
      </c>
    </row>
    <row r="55" spans="1:14">
      <c r="A55" s="1" t="s">
        <v>51</v>
      </c>
      <c r="B55" s="2" t="s">
        <v>0</v>
      </c>
      <c r="C55" s="3">
        <v>22829</v>
      </c>
      <c r="D55" s="4">
        <v>5350558.22</v>
      </c>
      <c r="E55" s="4">
        <v>0</v>
      </c>
      <c r="F55" s="4">
        <f>D55-E55</f>
        <v>5350558.22</v>
      </c>
      <c r="G55" s="4">
        <v>269778.15999999997</v>
      </c>
      <c r="H55" s="4">
        <v>0</v>
      </c>
      <c r="I55" s="4">
        <v>0</v>
      </c>
      <c r="J55" s="4">
        <f>G55-H55-I55</f>
        <v>269778.15999999997</v>
      </c>
      <c r="K55" s="4">
        <v>2239258.6</v>
      </c>
      <c r="L55" s="5">
        <f>(F55+J55)/C55</f>
        <v>246.1928415611722</v>
      </c>
      <c r="M55" s="5">
        <f>K55/C55</f>
        <v>98.088335012484123</v>
      </c>
      <c r="N55" s="6">
        <f>(F55+J55+K55)/C55</f>
        <v>344.28117657365635</v>
      </c>
    </row>
    <row r="56" spans="1:14">
      <c r="A56" s="62" t="s">
        <v>74</v>
      </c>
      <c r="B56" s="27"/>
      <c r="C56" s="28"/>
      <c r="D56" s="27"/>
      <c r="E56" s="27"/>
      <c r="F56" s="27"/>
      <c r="G56" s="29"/>
      <c r="H56" s="27"/>
      <c r="I56" s="27"/>
      <c r="J56" s="27"/>
      <c r="K56" s="27"/>
      <c r="L56" s="27"/>
      <c r="M56" s="27"/>
      <c r="N56" s="63">
        <f>AVERAGE(N10:N55)</f>
        <v>618.50798814275618</v>
      </c>
    </row>
  </sheetData>
  <sortState ref="A10:N55">
    <sortCondition descending="1" ref="N10:N55"/>
  </sortState>
  <mergeCells count="4">
    <mergeCell ref="D8:K8"/>
    <mergeCell ref="L8:N8"/>
    <mergeCell ref="A3:N3"/>
    <mergeCell ref="A4:N4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75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2024-11-08T09:05:03Z</dcterms:modified>
</cp:coreProperties>
</file>