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552" yWindow="108" windowWidth="10188" windowHeight="10416"/>
  </bookViews>
  <sheets>
    <sheet name="Orden ALFABETICO" sheetId="13" r:id="rId1"/>
    <sheet name="Orden INGRESOS POR HABITANTE" sheetId="1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0" i="14" l="1"/>
  <c r="J90" i="14"/>
  <c r="F90" i="14"/>
  <c r="N90" i="14" s="1"/>
  <c r="M49" i="14"/>
  <c r="J49" i="14"/>
  <c r="F49" i="14"/>
  <c r="M149" i="14"/>
  <c r="J149" i="14"/>
  <c r="F149" i="14"/>
  <c r="N149" i="14" s="1"/>
  <c r="M134" i="14"/>
  <c r="J134" i="14"/>
  <c r="F134" i="14"/>
  <c r="M80" i="14"/>
  <c r="J80" i="14"/>
  <c r="F80" i="14"/>
  <c r="N80" i="14" s="1"/>
  <c r="M31" i="14"/>
  <c r="J31" i="14"/>
  <c r="F31" i="14"/>
  <c r="M111" i="14"/>
  <c r="J111" i="14"/>
  <c r="F111" i="14"/>
  <c r="M26" i="14"/>
  <c r="J26" i="14"/>
  <c r="F26" i="14"/>
  <c r="M133" i="14"/>
  <c r="J133" i="14"/>
  <c r="F133" i="14"/>
  <c r="N133" i="14" s="1"/>
  <c r="M27" i="14"/>
  <c r="J27" i="14"/>
  <c r="F27" i="14"/>
  <c r="M36" i="14"/>
  <c r="J36" i="14"/>
  <c r="F36" i="14"/>
  <c r="N36" i="14" s="1"/>
  <c r="M137" i="14"/>
  <c r="J137" i="14"/>
  <c r="F137" i="14"/>
  <c r="M57" i="14"/>
  <c r="J57" i="14"/>
  <c r="F57" i="14"/>
  <c r="M53" i="14"/>
  <c r="J53" i="14"/>
  <c r="F53" i="14"/>
  <c r="M100" i="14"/>
  <c r="J100" i="14"/>
  <c r="F100" i="14"/>
  <c r="N100" i="14" s="1"/>
  <c r="M116" i="14"/>
  <c r="J116" i="14"/>
  <c r="F116" i="14"/>
  <c r="M56" i="14"/>
  <c r="J56" i="14"/>
  <c r="F56" i="14"/>
  <c r="N56" i="14" s="1"/>
  <c r="M64" i="14"/>
  <c r="J64" i="14"/>
  <c r="F64" i="14"/>
  <c r="M78" i="14"/>
  <c r="J78" i="14"/>
  <c r="F78" i="14"/>
  <c r="M76" i="14"/>
  <c r="J76" i="14"/>
  <c r="F76" i="14"/>
  <c r="M145" i="14"/>
  <c r="J145" i="14"/>
  <c r="F145" i="14"/>
  <c r="N145" i="14" s="1"/>
  <c r="M19" i="14"/>
  <c r="J19" i="14"/>
  <c r="F19" i="14"/>
  <c r="M118" i="14"/>
  <c r="J118" i="14"/>
  <c r="F118" i="14"/>
  <c r="M98" i="14"/>
  <c r="J98" i="14"/>
  <c r="F98" i="14"/>
  <c r="M15" i="14"/>
  <c r="J15" i="14"/>
  <c r="F15" i="14"/>
  <c r="N15" i="14" s="1"/>
  <c r="M22" i="14"/>
  <c r="J22" i="14"/>
  <c r="F22" i="14"/>
  <c r="M62" i="14"/>
  <c r="J62" i="14"/>
  <c r="F62" i="14"/>
  <c r="N62" i="14" s="1"/>
  <c r="M151" i="14"/>
  <c r="J151" i="14"/>
  <c r="F151" i="14"/>
  <c r="M94" i="14"/>
  <c r="J94" i="14"/>
  <c r="F94" i="14"/>
  <c r="N94" i="14" s="1"/>
  <c r="M20" i="14"/>
  <c r="J20" i="14"/>
  <c r="F20" i="14"/>
  <c r="M25" i="14"/>
  <c r="J25" i="14"/>
  <c r="F25" i="14"/>
  <c r="N25" i="14" s="1"/>
  <c r="M58" i="14"/>
  <c r="J58" i="14"/>
  <c r="F58" i="14"/>
  <c r="M147" i="14"/>
  <c r="J147" i="14"/>
  <c r="F147" i="14"/>
  <c r="N147" i="14" s="1"/>
  <c r="M132" i="14"/>
  <c r="J132" i="14"/>
  <c r="F132" i="14"/>
  <c r="M38" i="14"/>
  <c r="J38" i="14"/>
  <c r="F38" i="14"/>
  <c r="N38" i="14" s="1"/>
  <c r="M109" i="14"/>
  <c r="J109" i="14"/>
  <c r="F109" i="14"/>
  <c r="M61" i="14"/>
  <c r="J61" i="14"/>
  <c r="F61" i="14"/>
  <c r="M75" i="14"/>
  <c r="J75" i="14"/>
  <c r="F75" i="14"/>
  <c r="M34" i="14"/>
  <c r="J34" i="14"/>
  <c r="F34" i="14"/>
  <c r="M106" i="14"/>
  <c r="J106" i="14"/>
  <c r="F106" i="14"/>
  <c r="M113" i="14"/>
  <c r="J113" i="14"/>
  <c r="F113" i="14"/>
  <c r="M55" i="14"/>
  <c r="J55" i="14"/>
  <c r="F55" i="14"/>
  <c r="M43" i="14"/>
  <c r="J43" i="14"/>
  <c r="F43" i="14"/>
  <c r="N43" i="14" s="1"/>
  <c r="M39" i="14"/>
  <c r="J39" i="14"/>
  <c r="F39" i="14"/>
  <c r="M136" i="14"/>
  <c r="J136" i="14"/>
  <c r="F136" i="14"/>
  <c r="M59" i="14"/>
  <c r="J59" i="14"/>
  <c r="F59" i="14"/>
  <c r="M11" i="14"/>
  <c r="J11" i="14"/>
  <c r="F11" i="14"/>
  <c r="N11" i="14" s="1"/>
  <c r="M77" i="14"/>
  <c r="J77" i="14"/>
  <c r="F77" i="14"/>
  <c r="M28" i="14"/>
  <c r="J28" i="14"/>
  <c r="F28" i="14"/>
  <c r="N28" i="14" s="1"/>
  <c r="M86" i="14"/>
  <c r="J86" i="14"/>
  <c r="F86" i="14"/>
  <c r="M23" i="14"/>
  <c r="J23" i="14"/>
  <c r="F23" i="14"/>
  <c r="N23" i="14" s="1"/>
  <c r="M65" i="14"/>
  <c r="J65" i="14"/>
  <c r="F65" i="14"/>
  <c r="M68" i="14"/>
  <c r="J68" i="14"/>
  <c r="F68" i="14"/>
  <c r="N68" i="14" s="1"/>
  <c r="M120" i="14"/>
  <c r="J120" i="14"/>
  <c r="F120" i="14"/>
  <c r="M141" i="14"/>
  <c r="J141" i="14"/>
  <c r="F141" i="14"/>
  <c r="N141" i="14" s="1"/>
  <c r="M92" i="14"/>
  <c r="J92" i="14"/>
  <c r="F92" i="14"/>
  <c r="M150" i="14"/>
  <c r="J150" i="14"/>
  <c r="F150" i="14"/>
  <c r="N150" i="14" s="1"/>
  <c r="M72" i="14"/>
  <c r="J72" i="14"/>
  <c r="F72" i="14"/>
  <c r="M74" i="14"/>
  <c r="J74" i="14"/>
  <c r="F74" i="14"/>
  <c r="M135" i="14"/>
  <c r="J135" i="14"/>
  <c r="F135" i="14"/>
  <c r="M13" i="14"/>
  <c r="J13" i="14"/>
  <c r="F13" i="14"/>
  <c r="N13" i="14" s="1"/>
  <c r="M46" i="14"/>
  <c r="J46" i="14"/>
  <c r="F46" i="14"/>
  <c r="M14" i="14"/>
  <c r="J14" i="14"/>
  <c r="F14" i="14"/>
  <c r="N14" i="14" s="1"/>
  <c r="M29" i="14"/>
  <c r="J29" i="14"/>
  <c r="F29" i="14"/>
  <c r="M97" i="14"/>
  <c r="J97" i="14"/>
  <c r="F97" i="14"/>
  <c r="N97" i="14" s="1"/>
  <c r="M18" i="14"/>
  <c r="J18" i="14"/>
  <c r="F18" i="14"/>
  <c r="M85" i="14"/>
  <c r="J85" i="14"/>
  <c r="F85" i="14"/>
  <c r="N85" i="14" s="1"/>
  <c r="M143" i="14"/>
  <c r="J143" i="14"/>
  <c r="F143" i="14"/>
  <c r="M104" i="14"/>
  <c r="J104" i="14"/>
  <c r="F104" i="14"/>
  <c r="N104" i="14" s="1"/>
  <c r="M121" i="14"/>
  <c r="J121" i="14"/>
  <c r="F121" i="14"/>
  <c r="M70" i="14"/>
  <c r="J70" i="14"/>
  <c r="F70" i="14"/>
  <c r="M91" i="14"/>
  <c r="J91" i="14"/>
  <c r="F91" i="14"/>
  <c r="M99" i="14"/>
  <c r="J99" i="14"/>
  <c r="F99" i="14"/>
  <c r="M110" i="14"/>
  <c r="J110" i="14"/>
  <c r="F110" i="14"/>
  <c r="M54" i="14"/>
  <c r="J54" i="14"/>
  <c r="F54" i="14"/>
  <c r="N54" i="14" s="1"/>
  <c r="M140" i="14"/>
  <c r="J140" i="14"/>
  <c r="F140" i="14"/>
  <c r="M69" i="14"/>
  <c r="J69" i="14"/>
  <c r="F69" i="14"/>
  <c r="N69" i="14" s="1"/>
  <c r="M144" i="14"/>
  <c r="J144" i="14"/>
  <c r="F144" i="14"/>
  <c r="M32" i="14"/>
  <c r="J32" i="14"/>
  <c r="F32" i="14"/>
  <c r="N32" i="14" s="1"/>
  <c r="M17" i="14"/>
  <c r="J17" i="14"/>
  <c r="F17" i="14"/>
  <c r="M71" i="14"/>
  <c r="J71" i="14"/>
  <c r="F71" i="14"/>
  <c r="M81" i="14"/>
  <c r="J81" i="14"/>
  <c r="F81" i="14"/>
  <c r="M84" i="14"/>
  <c r="J84" i="14"/>
  <c r="F84" i="14"/>
  <c r="M119" i="14"/>
  <c r="J119" i="14"/>
  <c r="F119" i="14"/>
  <c r="M45" i="14"/>
  <c r="J45" i="14"/>
  <c r="F45" i="14"/>
  <c r="M63" i="14"/>
  <c r="J63" i="14"/>
  <c r="F63" i="14"/>
  <c r="M41" i="14"/>
  <c r="J41" i="14"/>
  <c r="F41" i="14"/>
  <c r="M96" i="14"/>
  <c r="J96" i="14"/>
  <c r="F96" i="14"/>
  <c r="M138" i="14"/>
  <c r="J138" i="14"/>
  <c r="F138" i="14"/>
  <c r="N138" i="14" s="1"/>
  <c r="M123" i="14"/>
  <c r="J123" i="14"/>
  <c r="F123" i="14"/>
  <c r="M117" i="14"/>
  <c r="J117" i="14"/>
  <c r="F117" i="14"/>
  <c r="N117" i="14" s="1"/>
  <c r="M60" i="14"/>
  <c r="J60" i="14"/>
  <c r="F60" i="14"/>
  <c r="M79" i="14"/>
  <c r="J79" i="14"/>
  <c r="F79" i="14"/>
  <c r="M52" i="14"/>
  <c r="J52" i="14"/>
  <c r="F52" i="14"/>
  <c r="M131" i="14"/>
  <c r="J131" i="14"/>
  <c r="F131" i="14"/>
  <c r="M130" i="14"/>
  <c r="J130" i="14"/>
  <c r="F130" i="14"/>
  <c r="M16" i="14"/>
  <c r="J16" i="14"/>
  <c r="F16" i="14"/>
  <c r="N16" i="14" s="1"/>
  <c r="M83" i="14"/>
  <c r="J83" i="14"/>
  <c r="F83" i="14"/>
  <c r="M152" i="14"/>
  <c r="J152" i="14"/>
  <c r="F152" i="14"/>
  <c r="N152" i="14" s="1"/>
  <c r="M33" i="14"/>
  <c r="J33" i="14"/>
  <c r="F33" i="14"/>
  <c r="M108" i="14"/>
  <c r="J108" i="14"/>
  <c r="F108" i="14"/>
  <c r="N108" i="14" s="1"/>
  <c r="M129" i="14"/>
  <c r="J129" i="14"/>
  <c r="F129" i="14"/>
  <c r="M48" i="14"/>
  <c r="J48" i="14"/>
  <c r="F48" i="14"/>
  <c r="M73" i="14"/>
  <c r="J73" i="14"/>
  <c r="F73" i="14"/>
  <c r="M12" i="14"/>
  <c r="J12" i="14"/>
  <c r="F12" i="14"/>
  <c r="N12" i="14" s="1"/>
  <c r="M66" i="14"/>
  <c r="J66" i="14"/>
  <c r="F66" i="14"/>
  <c r="M126" i="14"/>
  <c r="J126" i="14"/>
  <c r="F126" i="14"/>
  <c r="M128" i="14"/>
  <c r="J128" i="14"/>
  <c r="F128" i="14"/>
  <c r="M30" i="14"/>
  <c r="J30" i="14"/>
  <c r="F30" i="14"/>
  <c r="M82" i="14"/>
  <c r="J82" i="14"/>
  <c r="F82" i="14"/>
  <c r="M87" i="14"/>
  <c r="J87" i="14"/>
  <c r="F87" i="14"/>
  <c r="N87" i="14" s="1"/>
  <c r="M95" i="14"/>
  <c r="J95" i="14"/>
  <c r="F95" i="14"/>
  <c r="M24" i="14"/>
  <c r="J24" i="14"/>
  <c r="F24" i="14"/>
  <c r="N24" i="14" s="1"/>
  <c r="M124" i="14"/>
  <c r="J124" i="14"/>
  <c r="F124" i="14"/>
  <c r="M146" i="14"/>
  <c r="J146" i="14"/>
  <c r="F146" i="14"/>
  <c r="M51" i="14"/>
  <c r="J51" i="14"/>
  <c r="F51" i="14"/>
  <c r="M105" i="14"/>
  <c r="J105" i="14"/>
  <c r="F105" i="14"/>
  <c r="M67" i="14"/>
  <c r="J67" i="14"/>
  <c r="F67" i="14"/>
  <c r="M37" i="14"/>
  <c r="J37" i="14"/>
  <c r="F37" i="14"/>
  <c r="M10" i="14"/>
  <c r="J10" i="14"/>
  <c r="F10" i="14"/>
  <c r="M127" i="14"/>
  <c r="J127" i="14"/>
  <c r="F127" i="14"/>
  <c r="M112" i="14"/>
  <c r="J112" i="14"/>
  <c r="F112" i="14"/>
  <c r="M103" i="14"/>
  <c r="J103" i="14"/>
  <c r="F103" i="14"/>
  <c r="M139" i="14"/>
  <c r="J139" i="14"/>
  <c r="F139" i="14"/>
  <c r="M35" i="14"/>
  <c r="J35" i="14"/>
  <c r="F35" i="14"/>
  <c r="M40" i="14"/>
  <c r="J40" i="14"/>
  <c r="F40" i="14"/>
  <c r="M107" i="14"/>
  <c r="J107" i="14"/>
  <c r="F107" i="14"/>
  <c r="N107" i="14" s="1"/>
  <c r="M21" i="14"/>
  <c r="J21" i="14"/>
  <c r="F21" i="14"/>
  <c r="M88" i="14"/>
  <c r="J88" i="14"/>
  <c r="F88" i="14"/>
  <c r="N88" i="14" s="1"/>
  <c r="M44" i="14"/>
  <c r="J44" i="14"/>
  <c r="F44" i="14"/>
  <c r="M142" i="14"/>
  <c r="J142" i="14"/>
  <c r="F142" i="14"/>
  <c r="M115" i="14"/>
  <c r="J115" i="14"/>
  <c r="F115" i="14"/>
  <c r="M89" i="14"/>
  <c r="J89" i="14"/>
  <c r="F89" i="14"/>
  <c r="N89" i="14" s="1"/>
  <c r="M101" i="14"/>
  <c r="J101" i="14"/>
  <c r="F101" i="14"/>
  <c r="M42" i="14"/>
  <c r="J42" i="14"/>
  <c r="F42" i="14"/>
  <c r="N42" i="14" s="1"/>
  <c r="M93" i="14"/>
  <c r="J93" i="14"/>
  <c r="F93" i="14"/>
  <c r="M122" i="14"/>
  <c r="J122" i="14"/>
  <c r="F122" i="14"/>
  <c r="N122" i="14" s="1"/>
  <c r="M47" i="14"/>
  <c r="J47" i="14"/>
  <c r="F47" i="14"/>
  <c r="M114" i="14"/>
  <c r="J114" i="14"/>
  <c r="F114" i="14"/>
  <c r="N114" i="14" s="1"/>
  <c r="M102" i="14"/>
  <c r="J102" i="14"/>
  <c r="F102" i="14"/>
  <c r="M50" i="14"/>
  <c r="J50" i="14"/>
  <c r="F50" i="14"/>
  <c r="N50" i="14" s="1"/>
  <c r="M125" i="14"/>
  <c r="J125" i="14"/>
  <c r="F125" i="14"/>
  <c r="M148" i="14"/>
  <c r="J148" i="14"/>
  <c r="F148" i="14"/>
  <c r="N148" i="14" s="1"/>
  <c r="N153" i="13"/>
  <c r="M110" i="13"/>
  <c r="J110" i="13"/>
  <c r="F110" i="13"/>
  <c r="N110" i="13" s="1"/>
  <c r="M50" i="13"/>
  <c r="J50" i="13"/>
  <c r="F50" i="13"/>
  <c r="M43" i="13"/>
  <c r="J43" i="13"/>
  <c r="F43" i="13"/>
  <c r="N43" i="13" s="1"/>
  <c r="M72" i="13"/>
  <c r="J72" i="13"/>
  <c r="F72" i="13"/>
  <c r="N72" i="13" s="1"/>
  <c r="M49" i="13"/>
  <c r="J49" i="13"/>
  <c r="F49" i="13"/>
  <c r="M71" i="13"/>
  <c r="J71" i="13"/>
  <c r="F71" i="13"/>
  <c r="N71" i="13" s="1"/>
  <c r="M96" i="13"/>
  <c r="J96" i="13"/>
  <c r="F96" i="13"/>
  <c r="M109" i="13"/>
  <c r="J109" i="13"/>
  <c r="F109" i="13"/>
  <c r="N109" i="13" s="1"/>
  <c r="M28" i="13"/>
  <c r="J28" i="13"/>
  <c r="F28" i="13"/>
  <c r="N28" i="13" s="1"/>
  <c r="M152" i="13"/>
  <c r="J152" i="13"/>
  <c r="F152" i="13"/>
  <c r="N152" i="13" s="1"/>
  <c r="M93" i="13"/>
  <c r="J93" i="13"/>
  <c r="F93" i="13"/>
  <c r="M85" i="13"/>
  <c r="J85" i="13"/>
  <c r="F85" i="13"/>
  <c r="N85" i="13" s="1"/>
  <c r="M91" i="13"/>
  <c r="J91" i="13"/>
  <c r="F91" i="13"/>
  <c r="M11" i="13"/>
  <c r="J11" i="13"/>
  <c r="F11" i="13"/>
  <c r="N11" i="13" s="1"/>
  <c r="M108" i="13"/>
  <c r="J108" i="13"/>
  <c r="F108" i="13"/>
  <c r="M42" i="13"/>
  <c r="J42" i="13"/>
  <c r="F42" i="13"/>
  <c r="N42" i="13" s="1"/>
  <c r="M19" i="13"/>
  <c r="J19" i="13"/>
  <c r="F19" i="13"/>
  <c r="N19" i="13" s="1"/>
  <c r="M121" i="13"/>
  <c r="J121" i="13"/>
  <c r="F121" i="13"/>
  <c r="N121" i="13" s="1"/>
  <c r="M76" i="13"/>
  <c r="J76" i="13"/>
  <c r="F76" i="13"/>
  <c r="N76" i="13" s="1"/>
  <c r="M128" i="13"/>
  <c r="J128" i="13"/>
  <c r="F128" i="13"/>
  <c r="N128" i="13" s="1"/>
  <c r="M117" i="13"/>
  <c r="J117" i="13"/>
  <c r="F117" i="13"/>
  <c r="N117" i="13" s="1"/>
  <c r="M20" i="13"/>
  <c r="J20" i="13"/>
  <c r="F20" i="13"/>
  <c r="N20" i="13" s="1"/>
  <c r="M55" i="13"/>
  <c r="J55" i="13"/>
  <c r="F55" i="13"/>
  <c r="M16" i="13"/>
  <c r="J16" i="13"/>
  <c r="F16" i="13"/>
  <c r="N16" i="13" s="1"/>
  <c r="M101" i="13"/>
  <c r="J101" i="13"/>
  <c r="F101" i="13"/>
  <c r="N101" i="13" s="1"/>
  <c r="M81" i="13"/>
  <c r="J81" i="13"/>
  <c r="F81" i="13"/>
  <c r="N81" i="13" s="1"/>
  <c r="M114" i="13"/>
  <c r="J114" i="13"/>
  <c r="F114" i="13"/>
  <c r="M29" i="13"/>
  <c r="J29" i="13"/>
  <c r="F29" i="13"/>
  <c r="N29" i="13" s="1"/>
  <c r="M36" i="13"/>
  <c r="J36" i="13"/>
  <c r="F36" i="13"/>
  <c r="M144" i="13"/>
  <c r="J144" i="13"/>
  <c r="F144" i="13"/>
  <c r="N144" i="13" s="1"/>
  <c r="M69" i="13"/>
  <c r="J69" i="13"/>
  <c r="F69" i="13"/>
  <c r="N69" i="13" s="1"/>
  <c r="M99" i="13"/>
  <c r="J99" i="13"/>
  <c r="F99" i="13"/>
  <c r="N99" i="13" s="1"/>
  <c r="M22" i="13"/>
  <c r="J22" i="13"/>
  <c r="F22" i="13"/>
  <c r="N22" i="13" s="1"/>
  <c r="M74" i="13"/>
  <c r="J74" i="13"/>
  <c r="F74" i="13"/>
  <c r="N74" i="13" s="1"/>
  <c r="M142" i="13"/>
  <c r="J142" i="13"/>
  <c r="F142" i="13"/>
  <c r="M75" i="13"/>
  <c r="J75" i="13"/>
  <c r="F75" i="13"/>
  <c r="N75" i="13" s="1"/>
  <c r="M82" i="13"/>
  <c r="J82" i="13"/>
  <c r="F82" i="13"/>
  <c r="N82" i="13" s="1"/>
  <c r="M18" i="13"/>
  <c r="J18" i="13"/>
  <c r="F18" i="13"/>
  <c r="N18" i="13" s="1"/>
  <c r="M107" i="13"/>
  <c r="J107" i="13"/>
  <c r="F107" i="13"/>
  <c r="N107" i="13" s="1"/>
  <c r="M150" i="13"/>
  <c r="J150" i="13"/>
  <c r="F150" i="13"/>
  <c r="N150" i="13" s="1"/>
  <c r="M146" i="13"/>
  <c r="J146" i="13"/>
  <c r="F146" i="13"/>
  <c r="M120" i="13"/>
  <c r="J120" i="13"/>
  <c r="F120" i="13"/>
  <c r="N120" i="13" s="1"/>
  <c r="M136" i="13"/>
  <c r="J136" i="13"/>
  <c r="F136" i="13"/>
  <c r="N136" i="13" s="1"/>
  <c r="M94" i="13"/>
  <c r="J94" i="13"/>
  <c r="F94" i="13"/>
  <c r="N94" i="13" s="1"/>
  <c r="M53" i="13"/>
  <c r="J53" i="13"/>
  <c r="F53" i="13"/>
  <c r="N53" i="13" s="1"/>
  <c r="M40" i="13"/>
  <c r="J40" i="13"/>
  <c r="F40" i="13"/>
  <c r="N40" i="13" s="1"/>
  <c r="M135" i="13"/>
  <c r="J135" i="13"/>
  <c r="F135" i="13"/>
  <c r="N135" i="13" s="1"/>
  <c r="M34" i="13"/>
  <c r="J34" i="13"/>
  <c r="F34" i="13"/>
  <c r="N34" i="13" s="1"/>
  <c r="M39" i="13"/>
  <c r="J39" i="13"/>
  <c r="F39" i="13"/>
  <c r="N39" i="13" s="1"/>
  <c r="M78" i="13"/>
  <c r="J78" i="13"/>
  <c r="F78" i="13"/>
  <c r="M60" i="13"/>
  <c r="J60" i="13"/>
  <c r="F60" i="13"/>
  <c r="N60" i="13" s="1"/>
  <c r="M115" i="13"/>
  <c r="J115" i="13"/>
  <c r="F115" i="13"/>
  <c r="M32" i="13"/>
  <c r="J32" i="13"/>
  <c r="F32" i="13"/>
  <c r="N32" i="13" s="1"/>
  <c r="M90" i="13"/>
  <c r="J90" i="13"/>
  <c r="F90" i="13"/>
  <c r="N90" i="13" s="1"/>
  <c r="M13" i="13"/>
  <c r="J13" i="13"/>
  <c r="F13" i="13"/>
  <c r="N13" i="13" s="1"/>
  <c r="M145" i="13"/>
  <c r="J145" i="13"/>
  <c r="F145" i="13"/>
  <c r="N145" i="13" s="1"/>
  <c r="M124" i="13"/>
  <c r="J124" i="13"/>
  <c r="F124" i="13"/>
  <c r="N124" i="13" s="1"/>
  <c r="M37" i="13"/>
  <c r="J37" i="13"/>
  <c r="F37" i="13"/>
  <c r="N37" i="13" s="1"/>
  <c r="M52" i="13"/>
  <c r="J52" i="13"/>
  <c r="F52" i="13"/>
  <c r="N52" i="13" s="1"/>
  <c r="M66" i="13"/>
  <c r="J66" i="13"/>
  <c r="F66" i="13"/>
  <c r="N66" i="13" s="1"/>
  <c r="M100" i="13"/>
  <c r="J100" i="13"/>
  <c r="F100" i="13"/>
  <c r="N100" i="13" s="1"/>
  <c r="M151" i="13"/>
  <c r="J151" i="13"/>
  <c r="F151" i="13"/>
  <c r="N151" i="13" s="1"/>
  <c r="M137" i="13"/>
  <c r="J137" i="13"/>
  <c r="F137" i="13"/>
  <c r="N137" i="13" s="1"/>
  <c r="M23" i="13"/>
  <c r="J23" i="13"/>
  <c r="F23" i="13"/>
  <c r="N23" i="13" s="1"/>
  <c r="M139" i="13"/>
  <c r="J139" i="13"/>
  <c r="F139" i="13"/>
  <c r="M125" i="13"/>
  <c r="J125" i="13"/>
  <c r="F125" i="13"/>
  <c r="N125" i="13" s="1"/>
  <c r="M27" i="13"/>
  <c r="J27" i="13"/>
  <c r="F27" i="13"/>
  <c r="N27" i="13" s="1"/>
  <c r="M48" i="13"/>
  <c r="J48" i="13"/>
  <c r="F48" i="13"/>
  <c r="N48" i="13" s="1"/>
  <c r="M54" i="13"/>
  <c r="J54" i="13"/>
  <c r="F54" i="13"/>
  <c r="M25" i="13"/>
  <c r="J25" i="13"/>
  <c r="F25" i="13"/>
  <c r="N25" i="13" s="1"/>
  <c r="M92" i="13"/>
  <c r="J92" i="13"/>
  <c r="F92" i="13"/>
  <c r="M44" i="13"/>
  <c r="J44" i="13"/>
  <c r="F44" i="13"/>
  <c r="N44" i="13" s="1"/>
  <c r="M149" i="13"/>
  <c r="J149" i="13"/>
  <c r="F149" i="13"/>
  <c r="M130" i="13"/>
  <c r="J130" i="13"/>
  <c r="F130" i="13"/>
  <c r="N130" i="13" s="1"/>
  <c r="M58" i="13"/>
  <c r="J58" i="13"/>
  <c r="F58" i="13"/>
  <c r="M95" i="13"/>
  <c r="J95" i="13"/>
  <c r="F95" i="13"/>
  <c r="N95" i="13" s="1"/>
  <c r="M105" i="13"/>
  <c r="J105" i="13"/>
  <c r="F105" i="13"/>
  <c r="M33" i="13"/>
  <c r="J33" i="13"/>
  <c r="F33" i="13"/>
  <c r="N33" i="13" s="1"/>
  <c r="M132" i="13"/>
  <c r="J132" i="13"/>
  <c r="F132" i="13"/>
  <c r="M98" i="13"/>
  <c r="J98" i="13"/>
  <c r="F98" i="13"/>
  <c r="N98" i="13" s="1"/>
  <c r="M103" i="13"/>
  <c r="J103" i="13"/>
  <c r="F103" i="13"/>
  <c r="M62" i="13"/>
  <c r="J62" i="13"/>
  <c r="F62" i="13"/>
  <c r="N62" i="13" s="1"/>
  <c r="M126" i="13"/>
  <c r="J126" i="13"/>
  <c r="F126" i="13"/>
  <c r="M63" i="13"/>
  <c r="J63" i="13"/>
  <c r="F63" i="13"/>
  <c r="M80" i="13"/>
  <c r="J80" i="13"/>
  <c r="F80" i="13"/>
  <c r="N80" i="13" s="1"/>
  <c r="M89" i="13"/>
  <c r="J89" i="13"/>
  <c r="F89" i="13"/>
  <c r="N89" i="13" s="1"/>
  <c r="M21" i="13"/>
  <c r="J21" i="13"/>
  <c r="F21" i="13"/>
  <c r="N21" i="13" s="1"/>
  <c r="M15" i="13"/>
  <c r="J15" i="13"/>
  <c r="F15" i="13"/>
  <c r="N15" i="13" s="1"/>
  <c r="M112" i="13"/>
  <c r="J112" i="13"/>
  <c r="F112" i="13"/>
  <c r="N112" i="13" s="1"/>
  <c r="M64" i="13"/>
  <c r="J64" i="13"/>
  <c r="F64" i="13"/>
  <c r="N64" i="13" s="1"/>
  <c r="M147" i="13"/>
  <c r="J147" i="13"/>
  <c r="F147" i="13"/>
  <c r="N147" i="13" s="1"/>
  <c r="M65" i="13"/>
  <c r="J65" i="13"/>
  <c r="F65" i="13"/>
  <c r="N65" i="13" s="1"/>
  <c r="M104" i="13"/>
  <c r="J104" i="13"/>
  <c r="F104" i="13"/>
  <c r="N104" i="13" s="1"/>
  <c r="M45" i="13"/>
  <c r="J45" i="13"/>
  <c r="F45" i="13"/>
  <c r="N45" i="13" s="1"/>
  <c r="M118" i="13"/>
  <c r="J118" i="13"/>
  <c r="F118" i="13"/>
  <c r="M122" i="13"/>
  <c r="J122" i="13"/>
  <c r="F122" i="13"/>
  <c r="N122" i="13" s="1"/>
  <c r="M86" i="13"/>
  <c r="J86" i="13"/>
  <c r="F86" i="13"/>
  <c r="N86" i="13" s="1"/>
  <c r="M83" i="13"/>
  <c r="J83" i="13"/>
  <c r="F83" i="13"/>
  <c r="N83" i="13" s="1"/>
  <c r="M111" i="13"/>
  <c r="J111" i="13"/>
  <c r="F111" i="13"/>
  <c r="N111" i="13" s="1"/>
  <c r="M119" i="13"/>
  <c r="J119" i="13"/>
  <c r="F119" i="13"/>
  <c r="N119" i="13" s="1"/>
  <c r="M79" i="13"/>
  <c r="J79" i="13"/>
  <c r="F79" i="13"/>
  <c r="N79" i="13" s="1"/>
  <c r="M148" i="13"/>
  <c r="J148" i="13"/>
  <c r="F148" i="13"/>
  <c r="M141" i="13"/>
  <c r="J141" i="13"/>
  <c r="F141" i="13"/>
  <c r="N141" i="13" s="1"/>
  <c r="M14" i="13"/>
  <c r="J14" i="13"/>
  <c r="F14" i="13"/>
  <c r="M106" i="13"/>
  <c r="J106" i="13"/>
  <c r="F106" i="13"/>
  <c r="N106" i="13" s="1"/>
  <c r="M127" i="13"/>
  <c r="J127" i="13"/>
  <c r="F127" i="13"/>
  <c r="M140" i="13"/>
  <c r="J140" i="13"/>
  <c r="F140" i="13"/>
  <c r="N140" i="13" s="1"/>
  <c r="M38" i="13"/>
  <c r="J38" i="13"/>
  <c r="F38" i="13"/>
  <c r="M67" i="13"/>
  <c r="J67" i="13"/>
  <c r="F67" i="13"/>
  <c r="N67" i="13" s="1"/>
  <c r="M10" i="13"/>
  <c r="J10" i="13"/>
  <c r="F10" i="13"/>
  <c r="M134" i="13"/>
  <c r="J134" i="13"/>
  <c r="F134" i="13"/>
  <c r="N134" i="13" s="1"/>
  <c r="M68" i="13"/>
  <c r="J68" i="13"/>
  <c r="F68" i="13"/>
  <c r="N68" i="13" s="1"/>
  <c r="M24" i="13"/>
  <c r="J24" i="13"/>
  <c r="F24" i="13"/>
  <c r="N24" i="13" s="1"/>
  <c r="M73" i="13"/>
  <c r="J73" i="13"/>
  <c r="F73" i="13"/>
  <c r="N73" i="13" s="1"/>
  <c r="M133" i="13"/>
  <c r="J133" i="13"/>
  <c r="F133" i="13"/>
  <c r="M113" i="13"/>
  <c r="J113" i="13"/>
  <c r="F113" i="13"/>
  <c r="N113" i="13" s="1"/>
  <c r="M46" i="13"/>
  <c r="J46" i="13"/>
  <c r="F46" i="13"/>
  <c r="M35" i="13"/>
  <c r="J35" i="13"/>
  <c r="F35" i="13"/>
  <c r="N35" i="13" s="1"/>
  <c r="M47" i="13"/>
  <c r="J47" i="13"/>
  <c r="F47" i="13"/>
  <c r="M97" i="13"/>
  <c r="J97" i="13"/>
  <c r="F97" i="13"/>
  <c r="N97" i="13" s="1"/>
  <c r="M59" i="13"/>
  <c r="J59" i="13"/>
  <c r="F59" i="13"/>
  <c r="M129" i="13"/>
  <c r="J129" i="13"/>
  <c r="F129" i="13"/>
  <c r="N129" i="13" s="1"/>
  <c r="M123" i="13"/>
  <c r="J123" i="13"/>
  <c r="F123" i="13"/>
  <c r="M138" i="13"/>
  <c r="J138" i="13"/>
  <c r="F138" i="13"/>
  <c r="N138" i="13" s="1"/>
  <c r="M41" i="13"/>
  <c r="J41" i="13"/>
  <c r="F41" i="13"/>
  <c r="N41" i="13" s="1"/>
  <c r="M57" i="13"/>
  <c r="J57" i="13"/>
  <c r="F57" i="13"/>
  <c r="N57" i="13" s="1"/>
  <c r="M61" i="13"/>
  <c r="J61" i="13"/>
  <c r="F61" i="13"/>
  <c r="M17" i="13"/>
  <c r="J17" i="13"/>
  <c r="F17" i="13"/>
  <c r="N17" i="13" s="1"/>
  <c r="M116" i="13"/>
  <c r="J116" i="13"/>
  <c r="F116" i="13"/>
  <c r="M51" i="13"/>
  <c r="J51" i="13"/>
  <c r="F51" i="13"/>
  <c r="N51" i="13" s="1"/>
  <c r="M31" i="13"/>
  <c r="J31" i="13"/>
  <c r="F31" i="13"/>
  <c r="N31" i="13" s="1"/>
  <c r="M102" i="13"/>
  <c r="J102" i="13"/>
  <c r="F102" i="13"/>
  <c r="N102" i="13" s="1"/>
  <c r="M87" i="13"/>
  <c r="J87" i="13"/>
  <c r="F87" i="13"/>
  <c r="M84" i="13"/>
  <c r="J84" i="13"/>
  <c r="F84" i="13"/>
  <c r="N84" i="13" s="1"/>
  <c r="M77" i="13"/>
  <c r="J77" i="13"/>
  <c r="F77" i="13"/>
  <c r="M70" i="13"/>
  <c r="J70" i="13"/>
  <c r="F70" i="13"/>
  <c r="N70" i="13" s="1"/>
  <c r="M30" i="13"/>
  <c r="J30" i="13"/>
  <c r="F30" i="13"/>
  <c r="M131" i="13"/>
  <c r="J131" i="13"/>
  <c r="F131" i="13"/>
  <c r="N131" i="13" s="1"/>
  <c r="M143" i="13"/>
  <c r="J143" i="13"/>
  <c r="F143" i="13"/>
  <c r="M88" i="13"/>
  <c r="J88" i="13"/>
  <c r="F88" i="13"/>
  <c r="N88" i="13" s="1"/>
  <c r="M12" i="13"/>
  <c r="J12" i="13"/>
  <c r="F12" i="13"/>
  <c r="M26" i="13"/>
  <c r="J26" i="13"/>
  <c r="F26" i="13"/>
  <c r="N26" i="13" s="1"/>
  <c r="M56" i="13"/>
  <c r="J56" i="13"/>
  <c r="F56" i="13"/>
  <c r="N125" i="14" l="1"/>
  <c r="N47" i="14"/>
  <c r="N93" i="14"/>
  <c r="N101" i="14"/>
  <c r="N115" i="14"/>
  <c r="N44" i="14"/>
  <c r="N21" i="14"/>
  <c r="N40" i="14"/>
  <c r="N139" i="14"/>
  <c r="N112" i="14"/>
  <c r="N10" i="14"/>
  <c r="N67" i="14"/>
  <c r="N51" i="14"/>
  <c r="N124" i="14"/>
  <c r="N95" i="14"/>
  <c r="N82" i="14"/>
  <c r="N128" i="14"/>
  <c r="N66" i="14"/>
  <c r="N73" i="14"/>
  <c r="N129" i="14"/>
  <c r="N33" i="14"/>
  <c r="N83" i="14"/>
  <c r="N130" i="14"/>
  <c r="N52" i="14"/>
  <c r="N60" i="14"/>
  <c r="N123" i="14"/>
  <c r="N96" i="14"/>
  <c r="N63" i="14"/>
  <c r="N81" i="14"/>
  <c r="N17" i="14"/>
  <c r="N140" i="14"/>
  <c r="N110" i="14"/>
  <c r="N91" i="14"/>
  <c r="N121" i="14"/>
  <c r="N143" i="14"/>
  <c r="N46" i="14"/>
  <c r="N135" i="14"/>
  <c r="N72" i="14"/>
  <c r="N92" i="14"/>
  <c r="N120" i="14"/>
  <c r="N65" i="14"/>
  <c r="N86" i="14"/>
  <c r="N59" i="14"/>
  <c r="N39" i="14"/>
  <c r="N55" i="14"/>
  <c r="N106" i="14"/>
  <c r="N75" i="14"/>
  <c r="N109" i="14"/>
  <c r="N132" i="14"/>
  <c r="N58" i="14"/>
  <c r="N20" i="14"/>
  <c r="N151" i="14"/>
  <c r="N22" i="14"/>
  <c r="N98" i="14"/>
  <c r="N19" i="14"/>
  <c r="N76" i="14"/>
  <c r="N64" i="14"/>
  <c r="N116" i="14"/>
  <c r="N53" i="14"/>
  <c r="N137" i="14"/>
  <c r="N27" i="14"/>
  <c r="N31" i="14"/>
  <c r="N102" i="14"/>
  <c r="N144" i="14"/>
  <c r="N18" i="14"/>
  <c r="N29" i="14"/>
  <c r="N77" i="14"/>
  <c r="N26" i="14"/>
  <c r="N134" i="14"/>
  <c r="N49" i="14"/>
  <c r="N142" i="14"/>
  <c r="N35" i="14"/>
  <c r="N103" i="14"/>
  <c r="N127" i="14"/>
  <c r="N37" i="14"/>
  <c r="N105" i="14"/>
  <c r="N146" i="14"/>
  <c r="N30" i="14"/>
  <c r="N126" i="14"/>
  <c r="N48" i="14"/>
  <c r="N131" i="14"/>
  <c r="N79" i="14"/>
  <c r="N41" i="14"/>
  <c r="N45" i="14"/>
  <c r="N84" i="14"/>
  <c r="N71" i="14"/>
  <c r="N99" i="14"/>
  <c r="N70" i="14"/>
  <c r="N74" i="14"/>
  <c r="N136" i="14"/>
  <c r="N113" i="14"/>
  <c r="N34" i="14"/>
  <c r="N61" i="14"/>
  <c r="N118" i="14"/>
  <c r="N78" i="14"/>
  <c r="N57" i="14"/>
  <c r="N111" i="14"/>
  <c r="L125" i="14"/>
  <c r="L102" i="14"/>
  <c r="L47" i="14"/>
  <c r="L93" i="14"/>
  <c r="L101" i="14"/>
  <c r="L115" i="14"/>
  <c r="L44" i="14"/>
  <c r="L21" i="14"/>
  <c r="L40" i="14"/>
  <c r="L139" i="14"/>
  <c r="L112" i="14"/>
  <c r="L10" i="14"/>
  <c r="L67" i="14"/>
  <c r="L51" i="14"/>
  <c r="L124" i="14"/>
  <c r="L95" i="14"/>
  <c r="L82" i="14"/>
  <c r="L128" i="14"/>
  <c r="L66" i="14"/>
  <c r="L73" i="14"/>
  <c r="L129" i="14"/>
  <c r="L33" i="14"/>
  <c r="L83" i="14"/>
  <c r="L130" i="14"/>
  <c r="L52" i="14"/>
  <c r="L60" i="14"/>
  <c r="L123" i="14"/>
  <c r="L96" i="14"/>
  <c r="L63" i="14"/>
  <c r="N119" i="14"/>
  <c r="N153" i="14" s="1"/>
  <c r="L119" i="14"/>
  <c r="L148" i="14"/>
  <c r="L50" i="14"/>
  <c r="L114" i="14"/>
  <c r="L122" i="14"/>
  <c r="L42" i="14"/>
  <c r="L89" i="14"/>
  <c r="L142" i="14"/>
  <c r="L88" i="14"/>
  <c r="L107" i="14"/>
  <c r="L35" i="14"/>
  <c r="L103" i="14"/>
  <c r="L127" i="14"/>
  <c r="L37" i="14"/>
  <c r="L105" i="14"/>
  <c r="L146" i="14"/>
  <c r="L24" i="14"/>
  <c r="L87" i="14"/>
  <c r="L30" i="14"/>
  <c r="L126" i="14"/>
  <c r="L12" i="14"/>
  <c r="L48" i="14"/>
  <c r="L108" i="14"/>
  <c r="L152" i="14"/>
  <c r="L16" i="14"/>
  <c r="L131" i="14"/>
  <c r="L79" i="14"/>
  <c r="L117" i="14"/>
  <c r="L138" i="14"/>
  <c r="L41" i="14"/>
  <c r="L45" i="14"/>
  <c r="L84" i="14"/>
  <c r="L71" i="14"/>
  <c r="L32" i="14"/>
  <c r="L69" i="14"/>
  <c r="L54" i="14"/>
  <c r="L99" i="14"/>
  <c r="L70" i="14"/>
  <c r="L104" i="14"/>
  <c r="L85" i="14"/>
  <c r="L97" i="14"/>
  <c r="L14" i="14"/>
  <c r="L13" i="14"/>
  <c r="L74" i="14"/>
  <c r="L150" i="14"/>
  <c r="L141" i="14"/>
  <c r="L68" i="14"/>
  <c r="L23" i="14"/>
  <c r="L28" i="14"/>
  <c r="L11" i="14"/>
  <c r="L136" i="14"/>
  <c r="L43" i="14"/>
  <c r="L113" i="14"/>
  <c r="L34" i="14"/>
  <c r="L61" i="14"/>
  <c r="L38" i="14"/>
  <c r="L147" i="14"/>
  <c r="L25" i="14"/>
  <c r="L94" i="14"/>
  <c r="L62" i="14"/>
  <c r="L15" i="14"/>
  <c r="L118" i="14"/>
  <c r="L145" i="14"/>
  <c r="L78" i="14"/>
  <c r="L56" i="14"/>
  <c r="L100" i="14"/>
  <c r="L57" i="14"/>
  <c r="L36" i="14"/>
  <c r="L133" i="14"/>
  <c r="L111" i="14"/>
  <c r="L80" i="14"/>
  <c r="L149" i="14"/>
  <c r="L90" i="14"/>
  <c r="L81" i="14"/>
  <c r="L17" i="14"/>
  <c r="L144" i="14"/>
  <c r="L140" i="14"/>
  <c r="L110" i="14"/>
  <c r="L91" i="14"/>
  <c r="L121" i="14"/>
  <c r="L143" i="14"/>
  <c r="L18" i="14"/>
  <c r="L29" i="14"/>
  <c r="L46" i="14"/>
  <c r="L135" i="14"/>
  <c r="L72" i="14"/>
  <c r="L92" i="14"/>
  <c r="L120" i="14"/>
  <c r="L65" i="14"/>
  <c r="L86" i="14"/>
  <c r="L77" i="14"/>
  <c r="L59" i="14"/>
  <c r="L39" i="14"/>
  <c r="L55" i="14"/>
  <c r="L106" i="14"/>
  <c r="L75" i="14"/>
  <c r="L109" i="14"/>
  <c r="L132" i="14"/>
  <c r="L58" i="14"/>
  <c r="L20" i="14"/>
  <c r="L151" i="14"/>
  <c r="L22" i="14"/>
  <c r="L98" i="14"/>
  <c r="L19" i="14"/>
  <c r="L76" i="14"/>
  <c r="L64" i="14"/>
  <c r="L116" i="14"/>
  <c r="L53" i="14"/>
  <c r="L137" i="14"/>
  <c r="L27" i="14"/>
  <c r="L26" i="14"/>
  <c r="L31" i="14"/>
  <c r="L134" i="14"/>
  <c r="L49" i="14"/>
  <c r="N10" i="13"/>
  <c r="N38" i="13"/>
  <c r="N127" i="13"/>
  <c r="N14" i="13"/>
  <c r="N148" i="13"/>
  <c r="N115" i="13"/>
  <c r="N78" i="13"/>
  <c r="N50" i="13"/>
  <c r="N56" i="13"/>
  <c r="N12" i="13"/>
  <c r="N143" i="13"/>
  <c r="N30" i="13"/>
  <c r="N77" i="13"/>
  <c r="N87" i="13"/>
  <c r="N116" i="13"/>
  <c r="N61" i="13"/>
  <c r="N123" i="13"/>
  <c r="N59" i="13"/>
  <c r="N47" i="13"/>
  <c r="N46" i="13"/>
  <c r="N133" i="13"/>
  <c r="N118" i="13"/>
  <c r="N126" i="13"/>
  <c r="N103" i="13"/>
  <c r="N132" i="13"/>
  <c r="N105" i="13"/>
  <c r="N58" i="13"/>
  <c r="N149" i="13"/>
  <c r="N92" i="13"/>
  <c r="N54" i="13"/>
  <c r="N139" i="13"/>
  <c r="N146" i="13"/>
  <c r="N142" i="13"/>
  <c r="N36" i="13"/>
  <c r="N114" i="13"/>
  <c r="N55" i="13"/>
  <c r="N108" i="13"/>
  <c r="N91" i="13"/>
  <c r="N93" i="13"/>
  <c r="N96" i="13"/>
  <c r="N49" i="13"/>
  <c r="L56" i="13"/>
  <c r="L12" i="13"/>
  <c r="L143" i="13"/>
  <c r="L30" i="13"/>
  <c r="L77" i="13"/>
  <c r="L87" i="13"/>
  <c r="L31" i="13"/>
  <c r="L116" i="13"/>
  <c r="L61" i="13"/>
  <c r="L41" i="13"/>
  <c r="L123" i="13"/>
  <c r="L59" i="13"/>
  <c r="L47" i="13"/>
  <c r="L46" i="13"/>
  <c r="L133" i="13"/>
  <c r="L24" i="13"/>
  <c r="L134" i="13"/>
  <c r="L67" i="13"/>
  <c r="L140" i="13"/>
  <c r="L106" i="13"/>
  <c r="L141" i="13"/>
  <c r="L79" i="13"/>
  <c r="L111" i="13"/>
  <c r="L86" i="13"/>
  <c r="L118" i="13"/>
  <c r="L104" i="13"/>
  <c r="L147" i="13"/>
  <c r="L112" i="13"/>
  <c r="L21" i="13"/>
  <c r="N63" i="13"/>
  <c r="L26" i="13"/>
  <c r="L88" i="13"/>
  <c r="L131" i="13"/>
  <c r="L70" i="13"/>
  <c r="L84" i="13"/>
  <c r="L102" i="13"/>
  <c r="L51" i="13"/>
  <c r="L17" i="13"/>
  <c r="L57" i="13"/>
  <c r="L138" i="13"/>
  <c r="L129" i="13"/>
  <c r="L97" i="13"/>
  <c r="L35" i="13"/>
  <c r="L113" i="13"/>
  <c r="L73" i="13"/>
  <c r="L68" i="13"/>
  <c r="L10" i="13"/>
  <c r="L38" i="13"/>
  <c r="L127" i="13"/>
  <c r="L14" i="13"/>
  <c r="L148" i="13"/>
  <c r="L119" i="13"/>
  <c r="L83" i="13"/>
  <c r="L122" i="13"/>
  <c r="L45" i="13"/>
  <c r="L65" i="13"/>
  <c r="L64" i="13"/>
  <c r="L15" i="13"/>
  <c r="L89" i="13"/>
  <c r="L80" i="13"/>
  <c r="L126" i="13"/>
  <c r="L63" i="13"/>
  <c r="L62" i="13"/>
  <c r="L98" i="13"/>
  <c r="L33" i="13"/>
  <c r="L95" i="13"/>
  <c r="L130" i="13"/>
  <c r="L44" i="13"/>
  <c r="L25" i="13"/>
  <c r="L48" i="13"/>
  <c r="L125" i="13"/>
  <c r="L23" i="13"/>
  <c r="L151" i="13"/>
  <c r="L66" i="13"/>
  <c r="L37" i="13"/>
  <c r="L145" i="13"/>
  <c r="L90" i="13"/>
  <c r="L115" i="13"/>
  <c r="L78" i="13"/>
  <c r="L34" i="13"/>
  <c r="L40" i="13"/>
  <c r="L94" i="13"/>
  <c r="L120" i="13"/>
  <c r="L150" i="13"/>
  <c r="L18" i="13"/>
  <c r="L75" i="13"/>
  <c r="L74" i="13"/>
  <c r="L99" i="13"/>
  <c r="L144" i="13"/>
  <c r="L29" i="13"/>
  <c r="L81" i="13"/>
  <c r="L16" i="13"/>
  <c r="L20" i="13"/>
  <c r="L128" i="13"/>
  <c r="L121" i="13"/>
  <c r="L42" i="13"/>
  <c r="L11" i="13"/>
  <c r="L85" i="13"/>
  <c r="L152" i="13"/>
  <c r="L109" i="13"/>
  <c r="L71" i="13"/>
  <c r="L72" i="13"/>
  <c r="L50" i="13"/>
  <c r="L103" i="13"/>
  <c r="L132" i="13"/>
  <c r="L105" i="13"/>
  <c r="L58" i="13"/>
  <c r="L149" i="13"/>
  <c r="L92" i="13"/>
  <c r="L54" i="13"/>
  <c r="L27" i="13"/>
  <c r="L139" i="13"/>
  <c r="L137" i="13"/>
  <c r="L100" i="13"/>
  <c r="L52" i="13"/>
  <c r="L124" i="13"/>
  <c r="L13" i="13"/>
  <c r="L32" i="13"/>
  <c r="L60" i="13"/>
  <c r="L39" i="13"/>
  <c r="L135" i="13"/>
  <c r="L53" i="13"/>
  <c r="L136" i="13"/>
  <c r="L146" i="13"/>
  <c r="L107" i="13"/>
  <c r="L82" i="13"/>
  <c r="L142" i="13"/>
  <c r="L22" i="13"/>
  <c r="L69" i="13"/>
  <c r="L36" i="13"/>
  <c r="L114" i="13"/>
  <c r="L101" i="13"/>
  <c r="L55" i="13"/>
  <c r="L117" i="13"/>
  <c r="L76" i="13"/>
  <c r="L19" i="13"/>
  <c r="L108" i="13"/>
  <c r="L91" i="13"/>
  <c r="L93" i="13"/>
  <c r="L28" i="13"/>
  <c r="L96" i="13"/>
  <c r="L49" i="13"/>
  <c r="L43" i="13"/>
  <c r="L110" i="13"/>
</calcChain>
</file>

<file path=xl/sharedStrings.xml><?xml version="1.0" encoding="utf-8"?>
<sst xmlns="http://schemas.openxmlformats.org/spreadsheetml/2006/main" count="614" uniqueCount="171">
  <si>
    <t xml:space="preserve">Granada               </t>
  </si>
  <si>
    <t xml:space="preserve">Gualchos                                                              </t>
  </si>
  <si>
    <t xml:space="preserve">Huelva                </t>
  </si>
  <si>
    <t xml:space="preserve">Almería               </t>
  </si>
  <si>
    <t xml:space="preserve">Jaén                  </t>
  </si>
  <si>
    <t xml:space="preserve">Córdoba               </t>
  </si>
  <si>
    <t xml:space="preserve">Cádiz                 </t>
  </si>
  <si>
    <t xml:space="preserve">Málaga                </t>
  </si>
  <si>
    <t xml:space="preserve">Sevilla               </t>
  </si>
  <si>
    <t xml:space="preserve">Nota: En impuestos directos e impuestos indirectos se ha restado la cantidad recibida por PIE en concepto de IRPF, IVA e IIEE </t>
  </si>
  <si>
    <t>Derechos liquidados</t>
  </si>
  <si>
    <t>Euros por habitante</t>
  </si>
  <si>
    <t>Municipio</t>
  </si>
  <si>
    <t>Provincia</t>
  </si>
  <si>
    <t>Población</t>
  </si>
  <si>
    <t>Impuestos directos</t>
  </si>
  <si>
    <t>IRPF (PIE)</t>
  </si>
  <si>
    <t>Impuestos Indirectos</t>
  </si>
  <si>
    <t>Tasas y otros ingresos</t>
  </si>
  <si>
    <t>Impuestos directos e indirectos</t>
  </si>
  <si>
    <t>CONTRIBUCIÓN FISCAL ABSOLUTA</t>
  </si>
  <si>
    <t xml:space="preserve">Manilva                                                               </t>
  </si>
  <si>
    <t xml:space="preserve">Mojácar                                                               </t>
  </si>
  <si>
    <t xml:space="preserve">Punta Umbría                                                          </t>
  </si>
  <si>
    <t xml:space="preserve">Monachil                                                              </t>
  </si>
  <si>
    <t xml:space="preserve">Tarifa                                                                </t>
  </si>
  <si>
    <t xml:space="preserve">Vera                                                                  </t>
  </si>
  <si>
    <t xml:space="preserve">Osuna                                                                 </t>
  </si>
  <si>
    <t xml:space="preserve">Herrera                                                               </t>
  </si>
  <si>
    <t xml:space="preserve">Almodóvar del Río                                                     </t>
  </si>
  <si>
    <t xml:space="preserve">Valverde del Camino                                                   </t>
  </si>
  <si>
    <t xml:space="preserve">Archidona                                                             </t>
  </si>
  <si>
    <t xml:space="preserve">Albolote                                                              </t>
  </si>
  <si>
    <t xml:space="preserve">Rute                                                                  </t>
  </si>
  <si>
    <t xml:space="preserve">Cuevas del Almanzora                                                  </t>
  </si>
  <si>
    <t xml:space="preserve">Pulianas                                                              </t>
  </si>
  <si>
    <t xml:space="preserve">Villamartín                                                           </t>
  </si>
  <si>
    <t xml:space="preserve">Villacarrillo                                                         </t>
  </si>
  <si>
    <t xml:space="preserve">Peligros                                                              </t>
  </si>
  <si>
    <t xml:space="preserve">Rambla (La)                                                           </t>
  </si>
  <si>
    <t xml:space="preserve">Alcaudete                                                             </t>
  </si>
  <si>
    <t xml:space="preserve">Espartinas                                                            </t>
  </si>
  <si>
    <t xml:space="preserve">Valencina de la Concepción                                            </t>
  </si>
  <si>
    <t xml:space="preserve">Peal de Becerro                                                       </t>
  </si>
  <si>
    <t xml:space="preserve">Palma del Condado (La)                                                </t>
  </si>
  <si>
    <t xml:space="preserve">Montoro                                                               </t>
  </si>
  <si>
    <t xml:space="preserve">Vélez-Rubio                                                           </t>
  </si>
  <si>
    <t xml:space="preserve">Gibraleón                                                             </t>
  </si>
  <si>
    <t xml:space="preserve">Trebujena                                                             </t>
  </si>
  <si>
    <t xml:space="preserve">Bollullos Par del Condado                                             </t>
  </si>
  <si>
    <t xml:space="preserve">Cazorla                                                               </t>
  </si>
  <si>
    <t xml:space="preserve">Villanueva del Trabuco                                                </t>
  </si>
  <si>
    <t xml:space="preserve">Guillena                                                              </t>
  </si>
  <si>
    <t xml:space="preserve">Ogíjares                                                              </t>
  </si>
  <si>
    <t xml:space="preserve">Casariche                                                             </t>
  </si>
  <si>
    <t xml:space="preserve">Mengíbar                                                              </t>
  </si>
  <si>
    <t xml:space="preserve">Huelma                                                                </t>
  </si>
  <si>
    <t xml:space="preserve">Torredonjimeno                                                        </t>
  </si>
  <si>
    <t xml:space="preserve">Montellano                                                            </t>
  </si>
  <si>
    <t xml:space="preserve">Carlota (La)                                                          </t>
  </si>
  <si>
    <t xml:space="preserve">Mancha Real                                                           </t>
  </si>
  <si>
    <t xml:space="preserve">Baena                                                                 </t>
  </si>
  <si>
    <t xml:space="preserve">Marchena                                                              </t>
  </si>
  <si>
    <t xml:space="preserve">Padul                                                                 </t>
  </si>
  <si>
    <t xml:space="preserve">Paradas                                                               </t>
  </si>
  <si>
    <t xml:space="preserve">Cabezas de San Juan (Las)                                             </t>
  </si>
  <si>
    <t xml:space="preserve">Bonares                                                               </t>
  </si>
  <si>
    <t xml:space="preserve">Campana (La)                                                          </t>
  </si>
  <si>
    <t xml:space="preserve">Chauchina                                                             </t>
  </si>
  <si>
    <t xml:space="preserve">Guadix                                                                </t>
  </si>
  <si>
    <t xml:space="preserve">Álora                                                                 </t>
  </si>
  <si>
    <t xml:space="preserve">Pilas                                                                 </t>
  </si>
  <si>
    <t xml:space="preserve">Puebla de Cazalla (La)                                                </t>
  </si>
  <si>
    <t xml:space="preserve">Alfacar                                                               </t>
  </si>
  <si>
    <t xml:space="preserve">Huéscar                                                               </t>
  </si>
  <si>
    <t xml:space="preserve">Viator                                                                </t>
  </si>
  <si>
    <t xml:space="preserve">Torreperogil                                                          </t>
  </si>
  <si>
    <t xml:space="preserve">Gójar                                                                 </t>
  </si>
  <si>
    <t xml:space="preserve">Arjona                                                                </t>
  </si>
  <si>
    <t xml:space="preserve">Gelves                                                                </t>
  </si>
  <si>
    <t xml:space="preserve">Arahal                                                                </t>
  </si>
  <si>
    <t xml:space="preserve">Villa del Río                                                         </t>
  </si>
  <si>
    <t xml:space="preserve">Benacazón                                                             </t>
  </si>
  <si>
    <t xml:space="preserve">Dúrcal                                                                </t>
  </si>
  <si>
    <t xml:space="preserve">Huétor Vega                                                           </t>
  </si>
  <si>
    <t xml:space="preserve">Bujalance                                                             </t>
  </si>
  <si>
    <t xml:space="preserve">Alameda                                                               </t>
  </si>
  <si>
    <t xml:space="preserve">Puebla del Río (La)                                                   </t>
  </si>
  <si>
    <t xml:space="preserve">Villanueva de Córdoba                                                 </t>
  </si>
  <si>
    <t xml:space="preserve">Bailén                                                                </t>
  </si>
  <si>
    <t xml:space="preserve">Lora del Río                                                          </t>
  </si>
  <si>
    <t xml:space="preserve">Olivares                                                              </t>
  </si>
  <si>
    <t xml:space="preserve">Huércal de Almería                                                    </t>
  </si>
  <si>
    <t xml:space="preserve">Cájar                                                                 </t>
  </si>
  <si>
    <t xml:space="preserve">Aznalcóllar                                                           </t>
  </si>
  <si>
    <t xml:space="preserve">Churriana de la Vega                                                  </t>
  </si>
  <si>
    <t xml:space="preserve">Macael                                                                </t>
  </si>
  <si>
    <t xml:space="preserve">Santa Fe                                                              </t>
  </si>
  <si>
    <t xml:space="preserve">Paterna de Rivera                                                     </t>
  </si>
  <si>
    <t xml:space="preserve">Montefrío                                                             </t>
  </si>
  <si>
    <t xml:space="preserve">Alhama de Granada                                                     </t>
  </si>
  <si>
    <t xml:space="preserve">Fuente Palmera                                                        </t>
  </si>
  <si>
    <t xml:space="preserve">Olula del Río                                                         </t>
  </si>
  <si>
    <t xml:space="preserve">Cenes de la Vega                                                      </t>
  </si>
  <si>
    <t xml:space="preserve">Aguilar de la Frontera                                                </t>
  </si>
  <si>
    <t xml:space="preserve">Almensilla                                                            </t>
  </si>
  <si>
    <t xml:space="preserve">Tocina                                                                </t>
  </si>
  <si>
    <t xml:space="preserve">Salobreña                                                             </t>
  </si>
  <si>
    <t xml:space="preserve">Prado del Rey                                                         </t>
  </si>
  <si>
    <t xml:space="preserve">Isla Mayor                                                            </t>
  </si>
  <si>
    <t xml:space="preserve">Puerto Serrano                                                        </t>
  </si>
  <si>
    <t xml:space="preserve">Gerena                                                                </t>
  </si>
  <si>
    <t xml:space="preserve">Jimena de la Frontera                                                 </t>
  </si>
  <si>
    <t xml:space="preserve">Brenes                                                                </t>
  </si>
  <si>
    <t>Impuestos directos - IRPF</t>
  </si>
  <si>
    <t>Impuestos indirectos - IVA-IIEE</t>
  </si>
  <si>
    <t>IIEE (PIE)</t>
  </si>
  <si>
    <t>IVA (PIE)</t>
  </si>
  <si>
    <t xml:space="preserve">Algarrobo                                                             </t>
  </si>
  <si>
    <t xml:space="preserve">Castilleja de la Cuesta                                               </t>
  </si>
  <si>
    <t xml:space="preserve">Peñarroya-Pueblonuevo                                                 </t>
  </si>
  <si>
    <t xml:space="preserve">Ubrique                                                               </t>
  </si>
  <si>
    <t xml:space="preserve">Villanueva del Ariscal                                                </t>
  </si>
  <si>
    <t>Municipios de Andalucía de 5.000 a 19.999 habitantes</t>
  </si>
  <si>
    <t xml:space="preserve">Algaba (La)                                                           </t>
  </si>
  <si>
    <t xml:space="preserve">Carolina (La)                                                         </t>
  </si>
  <si>
    <t xml:space="preserve">Palos de la Frontera                                                  </t>
  </si>
  <si>
    <t xml:space="preserve">Cantillana                                                            </t>
  </si>
  <si>
    <t xml:space="preserve">Fernán-Núñez                                                          </t>
  </si>
  <si>
    <t xml:space="preserve">Campillos                                                             </t>
  </si>
  <si>
    <t xml:space="preserve">Benahavís                                                             </t>
  </si>
  <si>
    <t xml:space="preserve">Pozoblanco                                                            </t>
  </si>
  <si>
    <t xml:space="preserve">Alcalá del Río                                                        </t>
  </si>
  <si>
    <t xml:space="preserve">Pulpí                                                                 </t>
  </si>
  <si>
    <t xml:space="preserve">Palomares del Río                                                     </t>
  </si>
  <si>
    <t xml:space="preserve">Santiponce                                                            </t>
  </si>
  <si>
    <t xml:space="preserve">Hinojosa del Duque                                                    </t>
  </si>
  <si>
    <t xml:space="preserve">Guardia de Jaén (La)                                                  </t>
  </si>
  <si>
    <t xml:space="preserve">Castilblanco de los Arroyos                                           </t>
  </si>
  <si>
    <t xml:space="preserve">Torredelcampo                                                         </t>
  </si>
  <si>
    <t xml:space="preserve">Gines                                                                 </t>
  </si>
  <si>
    <t xml:space="preserve">Garrucha                                                              </t>
  </si>
  <si>
    <t xml:space="preserve">Íllora                                                                </t>
  </si>
  <si>
    <t xml:space="preserve">Olvera                                                                </t>
  </si>
  <si>
    <t xml:space="preserve">Villanueva del Arzobispo                                              </t>
  </si>
  <si>
    <t xml:space="preserve">Villa de Otura                                                        </t>
  </si>
  <si>
    <t xml:space="preserve">Posadas                                                               </t>
  </si>
  <si>
    <t xml:space="preserve">Órgiva                                                                </t>
  </si>
  <si>
    <t xml:space="preserve">Algodonales                                                           </t>
  </si>
  <si>
    <t xml:space="preserve">Nueva Carteya                                                         </t>
  </si>
  <si>
    <t>Ingresos tributarios 2023 (impuestos directos e indirectos, tasas y otros ingresos)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</si>
  <si>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</si>
  <si>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Chipiona                                                              </t>
  </si>
  <si>
    <t xml:space="preserve">Vegas del Genil                                                       </t>
  </si>
  <si>
    <t xml:space="preserve">Jódar                                                                 </t>
  </si>
  <si>
    <t xml:space="preserve">Alhendín                                                              </t>
  </si>
  <si>
    <t xml:space="preserve">Cuervo de Sevilla (El)                                                </t>
  </si>
  <si>
    <t xml:space="preserve">Aracena                                                               </t>
  </si>
  <si>
    <t xml:space="preserve">Casares                                                               </t>
  </si>
  <si>
    <t xml:space="preserve">Rociana del Condado                                                   </t>
  </si>
  <si>
    <t xml:space="preserve">Trigueros                                                             </t>
  </si>
  <si>
    <t xml:space="preserve">Castro del Río                                                        </t>
  </si>
  <si>
    <t xml:space="preserve">Bornos                                                                </t>
  </si>
  <si>
    <t xml:space="preserve">Albuñol                                                               </t>
  </si>
  <si>
    <t xml:space="preserve">Benalup-Casas Viejas                                                  </t>
  </si>
  <si>
    <t xml:space="preserve">Burguillos                                                            </t>
  </si>
  <si>
    <t xml:space="preserve">Porcuna                                                               </t>
  </si>
  <si>
    <t xml:space="preserve">Salteras                                                              </t>
  </si>
  <si>
    <t xml:space="preserve">Mollina                                                               </t>
  </si>
  <si>
    <t xml:space="preserve">Pedrera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</si>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</sst>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Univers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4" fontId="6" fillId="0" borderId="0" xfId="0" applyNumberFormat="1" applyFont="1" applyFill="1" applyAlignment="1">
      <alignment vertical="center" wrapText="1"/>
    </xf>
    <xf numFmtId="4" fontId="9" fillId="0" borderId="0" xfId="0" applyNumberFormat="1" applyFont="1"/>
    <xf numFmtId="4" fontId="5" fillId="0" borderId="0" xfId="0" applyNumberFormat="1" applyFont="1"/>
    <xf numFmtId="0" fontId="8" fillId="0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3" fontId="11" fillId="2" borderId="1" xfId="3" applyNumberFormat="1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left" vertical="center" wrapText="1"/>
    </xf>
    <xf numFmtId="4" fontId="12" fillId="3" borderId="1" xfId="5" applyNumberFormat="1" applyFont="1" applyFill="1" applyBorder="1" applyAlignment="1">
      <alignment horizontal="left" vertical="center" wrapText="1"/>
    </xf>
    <xf numFmtId="4" fontId="12" fillId="3" borderId="1" xfId="5" applyNumberFormat="1" applyFont="1" applyFill="1" applyBorder="1" applyAlignment="1">
      <alignment horizontal="right" vertical="center" wrapText="1"/>
    </xf>
    <xf numFmtId="4" fontId="11" fillId="3" borderId="1" xfId="5" applyNumberFormat="1" applyFont="1" applyFill="1" applyBorder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4" fontId="14" fillId="0" borderId="0" xfId="0" applyNumberFormat="1" applyFo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3" fontId="12" fillId="4" borderId="1" xfId="1" applyNumberFormat="1" applyFont="1" applyFill="1" applyBorder="1" applyAlignment="1">
      <alignment horizontal="right" vertical="center" wrapText="1"/>
    </xf>
    <xf numFmtId="4" fontId="13" fillId="0" borderId="1" xfId="1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4" fillId="0" borderId="2" xfId="2" applyNumberFormat="1" applyFont="1" applyFill="1" applyBorder="1" applyAlignment="1">
      <alignment horizontal="center" vertical="center"/>
    </xf>
    <xf numFmtId="4" fontId="4" fillId="0" borderId="3" xfId="2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7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horizontal="center" vertical="center"/>
    </xf>
  </cellXfs>
  <cellStyles count="6">
    <cellStyle name="Normal" xfId="0" builtinId="0"/>
    <cellStyle name="Normal_CENSOResumen(INTERNET) 2" xfId="2"/>
    <cellStyle name="Normal_Hoja1" xfId="5"/>
    <cellStyle name="Normal_Hoja2" xfId="1"/>
    <cellStyle name="Normal_icio" xfId="3"/>
    <cellStyle name="Normal_IngGast (2) 2" xfId="4"/>
  </cellStyles>
  <dxfs count="0"/>
  <tableStyles count="0" defaultTableStyle="TableStyleMedium2" defaultPivotStyle="PivotStyleMedium9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714375</xdr:colOff>
      <xdr:row>1</xdr:row>
      <xdr:rowOff>291465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1"/>
          <a:ext cx="685800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3"/>
  <sheetViews>
    <sheetView tabSelected="1" zoomScaleNormal="100" workbookViewId="0">
      <selection activeCell="B23" sqref="B23"/>
    </sheetView>
  </sheetViews>
  <sheetFormatPr baseColWidth="10" defaultColWidth="7.109375" defaultRowHeight="18"/>
  <cols>
    <col min="1" max="1" width="28.109375" style="40" customWidth="1"/>
    <col min="2" max="2" width="15.6640625" style="40" customWidth="1"/>
    <col min="3" max="3" width="11" style="41" customWidth="1"/>
    <col min="4" max="4" width="14.109375" style="40" hidden="1" customWidth="1"/>
    <col min="5" max="5" width="12.6640625" style="40" hidden="1" customWidth="1"/>
    <col min="6" max="6" width="14.44140625" style="40" hidden="1" customWidth="1"/>
    <col min="7" max="7" width="14.33203125" style="42" hidden="1" customWidth="1"/>
    <col min="8" max="9" width="12.6640625" style="40" hidden="1" customWidth="1"/>
    <col min="10" max="10" width="13.5546875" style="40" hidden="1" customWidth="1"/>
    <col min="11" max="11" width="13.6640625" style="40" hidden="1" customWidth="1"/>
    <col min="12" max="12" width="16.5546875" style="40" customWidth="1"/>
    <col min="13" max="13" width="15.44140625" style="40" customWidth="1"/>
    <col min="14" max="14" width="18.109375" style="40" customWidth="1"/>
    <col min="15" max="15" width="7.109375" style="40" customWidth="1"/>
    <col min="16" max="16384" width="7.109375" style="40"/>
  </cols>
  <sheetData>
    <row r="1" spans="1:14" s="25" customFormat="1" ht="16.8">
      <c r="C1" s="26"/>
      <c r="D1" s="27"/>
      <c r="E1" s="27"/>
      <c r="F1" s="27"/>
      <c r="G1" s="27"/>
      <c r="H1" s="27"/>
      <c r="I1" s="27"/>
      <c r="J1" s="27"/>
      <c r="K1" s="27"/>
      <c r="L1" s="27"/>
      <c r="N1" s="28"/>
    </row>
    <row r="2" spans="1:14" s="25" customFormat="1" ht="24" customHeight="1">
      <c r="A2" s="5"/>
      <c r="B2" s="5"/>
      <c r="C2" s="6"/>
      <c r="D2" s="5"/>
      <c r="E2" s="5"/>
      <c r="F2" s="5"/>
      <c r="G2" s="7"/>
      <c r="H2" s="5"/>
      <c r="I2" s="5"/>
      <c r="J2" s="5"/>
      <c r="K2" s="5"/>
      <c r="L2" s="5"/>
      <c r="M2" s="5"/>
      <c r="N2" s="5"/>
    </row>
    <row r="3" spans="1:14" s="25" customFormat="1" ht="39" customHeight="1">
      <c r="A3" s="45" t="s">
        <v>150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s="25" customFormat="1" ht="21.6">
      <c r="A4" s="46" t="s">
        <v>123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s="25" customFormat="1" ht="16.8">
      <c r="A5" s="43" t="s">
        <v>151</v>
      </c>
      <c r="B5" s="29"/>
      <c r="C5" s="30"/>
      <c r="D5" s="31"/>
      <c r="E5" s="31"/>
      <c r="F5" s="31"/>
      <c r="G5" s="31"/>
      <c r="H5" s="31"/>
      <c r="I5" s="31"/>
      <c r="J5" s="31"/>
      <c r="K5" s="31"/>
      <c r="L5" s="31"/>
      <c r="M5" s="32"/>
      <c r="N5" s="33"/>
    </row>
    <row r="6" spans="1:14" s="25" customFormat="1" ht="16.8">
      <c r="A6" s="44" t="s">
        <v>9</v>
      </c>
      <c r="B6" s="35"/>
      <c r="C6" s="36"/>
      <c r="D6" s="37"/>
      <c r="E6" s="37"/>
      <c r="F6" s="37"/>
      <c r="G6" s="37"/>
      <c r="H6" s="37"/>
      <c r="I6" s="37"/>
      <c r="J6" s="37"/>
      <c r="K6" s="32"/>
      <c r="L6" s="37"/>
      <c r="M6" s="32"/>
      <c r="N6" s="33"/>
    </row>
    <row r="7" spans="1:14" s="25" customFormat="1" ht="16.8">
      <c r="A7" s="34"/>
      <c r="B7" s="35"/>
      <c r="C7" s="36"/>
      <c r="D7" s="37"/>
      <c r="E7" s="37"/>
      <c r="F7" s="37"/>
      <c r="G7" s="37"/>
      <c r="H7" s="37"/>
      <c r="I7" s="37"/>
      <c r="J7" s="37"/>
      <c r="K7" s="32"/>
      <c r="L7" s="37"/>
      <c r="M7" s="32"/>
      <c r="N7" s="33"/>
    </row>
    <row r="8" spans="1:14" s="25" customFormat="1" ht="16.8">
      <c r="A8" s="35"/>
      <c r="B8" s="35"/>
      <c r="C8" s="36"/>
      <c r="D8" s="47" t="s">
        <v>10</v>
      </c>
      <c r="E8" s="48"/>
      <c r="F8" s="48"/>
      <c r="G8" s="48"/>
      <c r="H8" s="48"/>
      <c r="I8" s="48"/>
      <c r="J8" s="48"/>
      <c r="K8" s="49"/>
      <c r="L8" s="50" t="s">
        <v>11</v>
      </c>
      <c r="M8" s="51"/>
      <c r="N8" s="52"/>
    </row>
    <row r="9" spans="1:14" s="25" customFormat="1" ht="50.4">
      <c r="A9" s="14" t="s">
        <v>12</v>
      </c>
      <c r="B9" s="14" t="s">
        <v>13</v>
      </c>
      <c r="C9" s="14" t="s">
        <v>14</v>
      </c>
      <c r="D9" s="15" t="s">
        <v>15</v>
      </c>
      <c r="E9" s="15" t="s">
        <v>16</v>
      </c>
      <c r="F9" s="15" t="s">
        <v>114</v>
      </c>
      <c r="G9" s="15" t="s">
        <v>17</v>
      </c>
      <c r="H9" s="15" t="s">
        <v>117</v>
      </c>
      <c r="I9" s="15" t="s">
        <v>116</v>
      </c>
      <c r="J9" s="15" t="s">
        <v>115</v>
      </c>
      <c r="K9" s="15" t="s">
        <v>18</v>
      </c>
      <c r="L9" s="16" t="s">
        <v>19</v>
      </c>
      <c r="M9" s="16" t="s">
        <v>18</v>
      </c>
      <c r="N9" s="17" t="s">
        <v>20</v>
      </c>
    </row>
    <row r="10" spans="1:14" ht="15" customHeight="1">
      <c r="A10" s="18" t="s">
        <v>104</v>
      </c>
      <c r="B10" s="19" t="s">
        <v>5</v>
      </c>
      <c r="C10" s="38">
        <v>13282</v>
      </c>
      <c r="D10" s="39">
        <v>3318864.96</v>
      </c>
      <c r="E10" s="39">
        <v>0</v>
      </c>
      <c r="F10" s="39">
        <f>D10-E10</f>
        <v>3318864.96</v>
      </c>
      <c r="G10" s="39">
        <v>31853.45</v>
      </c>
      <c r="H10" s="39">
        <v>0</v>
      </c>
      <c r="I10" s="39">
        <v>0</v>
      </c>
      <c r="J10" s="39">
        <f>G10-H10-I10</f>
        <v>31853.45</v>
      </c>
      <c r="K10" s="39">
        <v>564238.43000000005</v>
      </c>
      <c r="L10" s="20">
        <f>(F10+J10)/C10</f>
        <v>252.27514003915073</v>
      </c>
      <c r="M10" s="20">
        <f>K10/C10</f>
        <v>42.481435777744316</v>
      </c>
      <c r="N10" s="21">
        <f>(F10+J10+K10)/C10</f>
        <v>294.75657581689507</v>
      </c>
    </row>
    <row r="11" spans="1:14" ht="15" customHeight="1">
      <c r="A11" s="18" t="s">
        <v>86</v>
      </c>
      <c r="B11" s="19" t="s">
        <v>7</v>
      </c>
      <c r="C11" s="38">
        <v>5434</v>
      </c>
      <c r="D11" s="39">
        <v>1186635.82</v>
      </c>
      <c r="E11" s="39">
        <v>0</v>
      </c>
      <c r="F11" s="39">
        <f>D11-E11</f>
        <v>1186635.82</v>
      </c>
      <c r="G11" s="39">
        <v>49898.91</v>
      </c>
      <c r="H11" s="39">
        <v>0</v>
      </c>
      <c r="I11" s="39">
        <v>0</v>
      </c>
      <c r="J11" s="39">
        <f>G11-H11-I11</f>
        <v>49898.91</v>
      </c>
      <c r="K11" s="39">
        <v>686424.27</v>
      </c>
      <c r="L11" s="20">
        <f>(F11+J11)/C11</f>
        <v>227.55515826278983</v>
      </c>
      <c r="M11" s="20">
        <f>K11/C11</f>
        <v>126.32025579683474</v>
      </c>
      <c r="N11" s="21">
        <f>(F11+J11+K11)/C11</f>
        <v>353.87541405962457</v>
      </c>
    </row>
    <row r="12" spans="1:14" ht="15" customHeight="1">
      <c r="A12" s="18" t="s">
        <v>32</v>
      </c>
      <c r="B12" s="19" t="s">
        <v>0</v>
      </c>
      <c r="C12" s="38">
        <v>19474</v>
      </c>
      <c r="D12" s="39">
        <v>7677915.29</v>
      </c>
      <c r="E12" s="39">
        <v>0</v>
      </c>
      <c r="F12" s="39">
        <f>D12-E12</f>
        <v>7677915.29</v>
      </c>
      <c r="G12" s="39">
        <v>401076.53</v>
      </c>
      <c r="H12" s="39">
        <v>0</v>
      </c>
      <c r="I12" s="39">
        <v>0</v>
      </c>
      <c r="J12" s="39">
        <f>G12-H12-I12</f>
        <v>401076.53</v>
      </c>
      <c r="K12" s="39">
        <v>2643104.94</v>
      </c>
      <c r="L12" s="20">
        <f>(F12+J12)/C12</f>
        <v>414.86042004724248</v>
      </c>
      <c r="M12" s="20">
        <f>K12/C12</f>
        <v>135.72480948957585</v>
      </c>
      <c r="N12" s="21">
        <f>(F12+J12+K12)/C12</f>
        <v>550.58522953681836</v>
      </c>
    </row>
    <row r="13" spans="1:14" ht="15" customHeight="1">
      <c r="A13" s="18" t="s">
        <v>163</v>
      </c>
      <c r="B13" s="19" t="s">
        <v>0</v>
      </c>
      <c r="C13" s="38">
        <v>7391</v>
      </c>
      <c r="D13" s="39">
        <v>2131211.36</v>
      </c>
      <c r="E13" s="39">
        <v>0</v>
      </c>
      <c r="F13" s="39">
        <f>D13-E13</f>
        <v>2131211.36</v>
      </c>
      <c r="G13" s="39">
        <v>17469.75</v>
      </c>
      <c r="H13" s="39">
        <v>0</v>
      </c>
      <c r="I13" s="39">
        <v>0</v>
      </c>
      <c r="J13" s="39">
        <f>G13-H13-I13</f>
        <v>17469.75</v>
      </c>
      <c r="K13" s="39">
        <v>833334.44</v>
      </c>
      <c r="L13" s="20">
        <f>(F13+J13)/C13</f>
        <v>290.71588553646325</v>
      </c>
      <c r="M13" s="20">
        <f>K13/C13</f>
        <v>112.74989040725205</v>
      </c>
      <c r="N13" s="21">
        <f>(F13+J13+K13)/C13</f>
        <v>403.4657759437153</v>
      </c>
    </row>
    <row r="14" spans="1:14" ht="15" customHeight="1">
      <c r="A14" s="18" t="s">
        <v>132</v>
      </c>
      <c r="B14" s="19" t="s">
        <v>8</v>
      </c>
      <c r="C14" s="38">
        <v>12288</v>
      </c>
      <c r="D14" s="39">
        <v>3299382.73</v>
      </c>
      <c r="E14" s="39">
        <v>0</v>
      </c>
      <c r="F14" s="39">
        <f>D14-E14</f>
        <v>3299382.73</v>
      </c>
      <c r="G14" s="39">
        <v>466687.64</v>
      </c>
      <c r="H14" s="39">
        <v>0</v>
      </c>
      <c r="I14" s="39">
        <v>0</v>
      </c>
      <c r="J14" s="39">
        <f>G14-H14-I14</f>
        <v>466687.64</v>
      </c>
      <c r="K14" s="39">
        <v>849047.98</v>
      </c>
      <c r="L14" s="20">
        <f>(F14+J14)/C14</f>
        <v>306.48359130859376</v>
      </c>
      <c r="M14" s="20">
        <f>K14/C14</f>
        <v>69.095701497395837</v>
      </c>
      <c r="N14" s="21">
        <f>(F14+J14+K14)/C14</f>
        <v>375.57929280598955</v>
      </c>
    </row>
    <row r="15" spans="1:14" ht="15" customHeight="1">
      <c r="A15" s="18" t="s">
        <v>40</v>
      </c>
      <c r="B15" s="19" t="s">
        <v>4</v>
      </c>
      <c r="C15" s="38">
        <v>10265</v>
      </c>
      <c r="D15" s="39">
        <v>3425059.38</v>
      </c>
      <c r="E15" s="39">
        <v>0</v>
      </c>
      <c r="F15" s="39">
        <f>D15-E15</f>
        <v>3425059.38</v>
      </c>
      <c r="G15" s="39">
        <v>39626.92</v>
      </c>
      <c r="H15" s="39">
        <v>0</v>
      </c>
      <c r="I15" s="39">
        <v>0</v>
      </c>
      <c r="J15" s="39">
        <f>G15-H15-I15</f>
        <v>39626.92</v>
      </c>
      <c r="K15" s="39">
        <v>2243900.46</v>
      </c>
      <c r="L15" s="20">
        <f>(F15+J15)/C15</f>
        <v>337.52423770092548</v>
      </c>
      <c r="M15" s="20">
        <f>K15/C15</f>
        <v>218.59721967851922</v>
      </c>
      <c r="N15" s="21">
        <f>(F15+J15+K15)/C15</f>
        <v>556.12145737944468</v>
      </c>
    </row>
    <row r="16" spans="1:14" ht="15" customHeight="1">
      <c r="A16" s="18" t="s">
        <v>73</v>
      </c>
      <c r="B16" s="19" t="s">
        <v>0</v>
      </c>
      <c r="C16" s="38">
        <v>5688</v>
      </c>
      <c r="D16" s="39">
        <v>1488544.48</v>
      </c>
      <c r="E16" s="39">
        <v>0</v>
      </c>
      <c r="F16" s="39">
        <f>D16-E16</f>
        <v>1488544.48</v>
      </c>
      <c r="G16" s="39">
        <v>55850.720000000001</v>
      </c>
      <c r="H16" s="39">
        <v>0</v>
      </c>
      <c r="I16" s="39">
        <v>0</v>
      </c>
      <c r="J16" s="39">
        <f>G16-H16-I16</f>
        <v>55850.720000000001</v>
      </c>
      <c r="K16" s="39">
        <v>492273.36</v>
      </c>
      <c r="L16" s="20">
        <f>(F16+J16)/C16</f>
        <v>271.51814345991562</v>
      </c>
      <c r="M16" s="20">
        <f>K16/C16</f>
        <v>86.54594936708861</v>
      </c>
      <c r="N16" s="21">
        <f>(F16+J16+K16)/C16</f>
        <v>358.06409282700423</v>
      </c>
    </row>
    <row r="17" spans="1:14" ht="15" customHeight="1">
      <c r="A17" s="18" t="s">
        <v>124</v>
      </c>
      <c r="B17" s="19" t="s">
        <v>8</v>
      </c>
      <c r="C17" s="38">
        <v>16618</v>
      </c>
      <c r="D17" s="39">
        <v>5133164.8600000003</v>
      </c>
      <c r="E17" s="39">
        <v>0</v>
      </c>
      <c r="F17" s="39">
        <f>D17-E17</f>
        <v>5133164.8600000003</v>
      </c>
      <c r="G17" s="39">
        <v>109831.51</v>
      </c>
      <c r="H17" s="39">
        <v>0</v>
      </c>
      <c r="I17" s="39">
        <v>0</v>
      </c>
      <c r="J17" s="39">
        <f>G17-H17-I17</f>
        <v>109831.51</v>
      </c>
      <c r="K17" s="39">
        <v>1822492.65</v>
      </c>
      <c r="L17" s="20">
        <f>(F17+J17)/C17</f>
        <v>315.50104525213624</v>
      </c>
      <c r="M17" s="20">
        <f>K17/C17</f>
        <v>109.66979480081838</v>
      </c>
      <c r="N17" s="21">
        <f>(F17+J17+K17)/C17</f>
        <v>425.17084005295459</v>
      </c>
    </row>
    <row r="18" spans="1:14" ht="15" customHeight="1">
      <c r="A18" s="18" t="s">
        <v>118</v>
      </c>
      <c r="B18" s="19" t="s">
        <v>7</v>
      </c>
      <c r="C18" s="38">
        <v>6773</v>
      </c>
      <c r="D18" s="39">
        <v>2960984.91</v>
      </c>
      <c r="E18" s="39">
        <v>0</v>
      </c>
      <c r="F18" s="39">
        <f>D18-E18</f>
        <v>2960984.91</v>
      </c>
      <c r="G18" s="39">
        <v>212329.3</v>
      </c>
      <c r="H18" s="39">
        <v>0</v>
      </c>
      <c r="I18" s="39">
        <v>0</v>
      </c>
      <c r="J18" s="39">
        <f>G18-H18-I18</f>
        <v>212329.3</v>
      </c>
      <c r="K18" s="39">
        <v>710935.08</v>
      </c>
      <c r="L18" s="20">
        <f>(F18+J18)/C18</f>
        <v>468.52417097298093</v>
      </c>
      <c r="M18" s="20">
        <f>K18/C18</f>
        <v>104.96605344751218</v>
      </c>
      <c r="N18" s="21">
        <f>(F18+J18+K18)/C18</f>
        <v>573.49022442049318</v>
      </c>
    </row>
    <row r="19" spans="1:14" ht="15" customHeight="1">
      <c r="A19" s="18" t="s">
        <v>148</v>
      </c>
      <c r="B19" s="19" t="s">
        <v>6</v>
      </c>
      <c r="C19" s="38">
        <v>5498</v>
      </c>
      <c r="D19" s="39">
        <v>1638726.22</v>
      </c>
      <c r="E19" s="39">
        <v>0</v>
      </c>
      <c r="F19" s="39">
        <f>D19-E19</f>
        <v>1638726.22</v>
      </c>
      <c r="G19" s="39">
        <v>39529.35</v>
      </c>
      <c r="H19" s="39">
        <v>0</v>
      </c>
      <c r="I19" s="39">
        <v>0</v>
      </c>
      <c r="J19" s="39">
        <f>G19-H19-I19</f>
        <v>39529.35</v>
      </c>
      <c r="K19" s="39">
        <v>545571.28</v>
      </c>
      <c r="L19" s="20">
        <f>(F19+J19)/C19</f>
        <v>305.24837577300838</v>
      </c>
      <c r="M19" s="20">
        <f>K19/C19</f>
        <v>99.230862131684248</v>
      </c>
      <c r="N19" s="21">
        <f>(F19+J19+K19)/C19</f>
        <v>404.47923790469264</v>
      </c>
    </row>
    <row r="20" spans="1:14" ht="15" customHeight="1">
      <c r="A20" s="18" t="s">
        <v>100</v>
      </c>
      <c r="B20" s="19" t="s">
        <v>0</v>
      </c>
      <c r="C20" s="38">
        <v>5655</v>
      </c>
      <c r="D20" s="39">
        <v>1405391.83</v>
      </c>
      <c r="E20" s="39">
        <v>0</v>
      </c>
      <c r="F20" s="39">
        <f>D20-E20</f>
        <v>1405391.83</v>
      </c>
      <c r="G20" s="39">
        <v>50220.51</v>
      </c>
      <c r="H20" s="39">
        <v>0</v>
      </c>
      <c r="I20" s="39">
        <v>0</v>
      </c>
      <c r="J20" s="39">
        <f>G20-H20-I20</f>
        <v>50220.51</v>
      </c>
      <c r="K20" s="39">
        <v>969241.05</v>
      </c>
      <c r="L20" s="20">
        <f>(F20+J20)/C20</f>
        <v>257.40271264367817</v>
      </c>
      <c r="M20" s="20">
        <f>K20/C20</f>
        <v>171.39541114058358</v>
      </c>
      <c r="N20" s="21">
        <f>(F20+J20+K20)/C20</f>
        <v>428.79812378426175</v>
      </c>
    </row>
    <row r="21" spans="1:14" ht="15" customHeight="1">
      <c r="A21" s="18" t="s">
        <v>155</v>
      </c>
      <c r="B21" s="19" t="s">
        <v>0</v>
      </c>
      <c r="C21" s="38">
        <v>10216</v>
      </c>
      <c r="D21" s="39">
        <v>2497458</v>
      </c>
      <c r="E21" s="39">
        <v>0</v>
      </c>
      <c r="F21" s="39">
        <f>D21-E21</f>
        <v>2497458</v>
      </c>
      <c r="G21" s="39">
        <v>221593.78</v>
      </c>
      <c r="H21" s="39">
        <v>0</v>
      </c>
      <c r="I21" s="39">
        <v>0</v>
      </c>
      <c r="J21" s="39">
        <f>G21-H21-I21</f>
        <v>221593.78</v>
      </c>
      <c r="K21" s="39">
        <v>1112763.5900000001</v>
      </c>
      <c r="L21" s="20">
        <f>(F21+J21)/C21</f>
        <v>266.15620399373529</v>
      </c>
      <c r="M21" s="20">
        <f>K21/C21</f>
        <v>108.92360904463587</v>
      </c>
      <c r="N21" s="21">
        <f>(F21+J21+K21)/C21</f>
        <v>375.07981303837119</v>
      </c>
    </row>
    <row r="22" spans="1:14" ht="15" customHeight="1">
      <c r="A22" s="18" t="s">
        <v>105</v>
      </c>
      <c r="B22" s="19" t="s">
        <v>8</v>
      </c>
      <c r="C22" s="38">
        <v>6537</v>
      </c>
      <c r="D22" s="39">
        <v>1552609.79</v>
      </c>
      <c r="E22" s="39">
        <v>0</v>
      </c>
      <c r="F22" s="39">
        <f>D22-E22</f>
        <v>1552609.79</v>
      </c>
      <c r="G22" s="39">
        <v>48058.85</v>
      </c>
      <c r="H22" s="39">
        <v>0</v>
      </c>
      <c r="I22" s="39">
        <v>0</v>
      </c>
      <c r="J22" s="39">
        <f>G22-H22-I22</f>
        <v>48058.85</v>
      </c>
      <c r="K22" s="39">
        <v>417794.16</v>
      </c>
      <c r="L22" s="20">
        <f>(F22+J22)/C22</f>
        <v>244.86287899648158</v>
      </c>
      <c r="M22" s="20">
        <f>K22/C22</f>
        <v>63.912216613125281</v>
      </c>
      <c r="N22" s="21">
        <f>(F22+J22+K22)/C22</f>
        <v>308.77509560960686</v>
      </c>
    </row>
    <row r="23" spans="1:14" ht="15" customHeight="1">
      <c r="A23" s="18" t="s">
        <v>29</v>
      </c>
      <c r="B23" s="19" t="s">
        <v>5</v>
      </c>
      <c r="C23" s="38">
        <v>7995</v>
      </c>
      <c r="D23" s="39">
        <v>3656779.93</v>
      </c>
      <c r="E23" s="39">
        <v>0</v>
      </c>
      <c r="F23" s="39">
        <f>D23-E23</f>
        <v>3656779.93</v>
      </c>
      <c r="G23" s="39">
        <v>466023.98</v>
      </c>
      <c r="H23" s="39">
        <v>0</v>
      </c>
      <c r="I23" s="39">
        <v>0</v>
      </c>
      <c r="J23" s="39">
        <f>G23-H23-I23</f>
        <v>466023.98</v>
      </c>
      <c r="K23" s="39">
        <v>436539.82</v>
      </c>
      <c r="L23" s="20">
        <f>(F23+J23)/C23</f>
        <v>515.67278424015012</v>
      </c>
      <c r="M23" s="20">
        <f>K23/C23</f>
        <v>54.601603502188865</v>
      </c>
      <c r="N23" s="21">
        <f>(F23+J23+K23)/C23</f>
        <v>570.27438774233906</v>
      </c>
    </row>
    <row r="24" spans="1:14" ht="15" customHeight="1">
      <c r="A24" s="18" t="s">
        <v>70</v>
      </c>
      <c r="B24" s="19" t="s">
        <v>7</v>
      </c>
      <c r="C24" s="38">
        <v>13512</v>
      </c>
      <c r="D24" s="39">
        <v>3358464.98</v>
      </c>
      <c r="E24" s="39">
        <v>0</v>
      </c>
      <c r="F24" s="39">
        <f>D24-E24</f>
        <v>3358464.98</v>
      </c>
      <c r="G24" s="39">
        <v>43265.99</v>
      </c>
      <c r="H24" s="39">
        <v>0</v>
      </c>
      <c r="I24" s="39">
        <v>0</v>
      </c>
      <c r="J24" s="39">
        <f>G24-H24-I24</f>
        <v>43265.99</v>
      </c>
      <c r="K24" s="39">
        <v>2417319.7200000002</v>
      </c>
      <c r="L24" s="20">
        <f>(F24+J24)/C24</f>
        <v>251.75628848431026</v>
      </c>
      <c r="M24" s="20">
        <f>K24/C24</f>
        <v>178.90169626998227</v>
      </c>
      <c r="N24" s="21">
        <f>(F24+J24+K24)/C24</f>
        <v>430.6579847542925</v>
      </c>
    </row>
    <row r="25" spans="1:14" ht="15" customHeight="1">
      <c r="A25" s="18" t="s">
        <v>157</v>
      </c>
      <c r="B25" s="19" t="s">
        <v>2</v>
      </c>
      <c r="C25" s="38">
        <v>8340</v>
      </c>
      <c r="D25" s="39">
        <v>4422503.41</v>
      </c>
      <c r="E25" s="39">
        <v>0</v>
      </c>
      <c r="F25" s="39">
        <f>D25-E25</f>
        <v>4422503.41</v>
      </c>
      <c r="G25" s="39">
        <v>84081.47</v>
      </c>
      <c r="H25" s="39">
        <v>0</v>
      </c>
      <c r="I25" s="39">
        <v>0</v>
      </c>
      <c r="J25" s="39">
        <f>G25-H25-I25</f>
        <v>84081.47</v>
      </c>
      <c r="K25" s="39">
        <v>3282624.69</v>
      </c>
      <c r="L25" s="20">
        <f>(F25+J25)/C25</f>
        <v>540.35789928057557</v>
      </c>
      <c r="M25" s="20">
        <f>K25/C25</f>
        <v>393.60008273381294</v>
      </c>
      <c r="N25" s="21">
        <f>(F25+J25+K25)/C25</f>
        <v>933.95798201438856</v>
      </c>
    </row>
    <row r="26" spans="1:14" ht="15" customHeight="1">
      <c r="A26" s="18" t="s">
        <v>80</v>
      </c>
      <c r="B26" s="19" t="s">
        <v>8</v>
      </c>
      <c r="C26" s="38">
        <v>19491</v>
      </c>
      <c r="D26" s="39">
        <v>5126704.75</v>
      </c>
      <c r="E26" s="39">
        <v>0</v>
      </c>
      <c r="F26" s="39">
        <f>D26-E26</f>
        <v>5126704.75</v>
      </c>
      <c r="G26" s="39">
        <v>169084.53</v>
      </c>
      <c r="H26" s="39">
        <v>0</v>
      </c>
      <c r="I26" s="39">
        <v>0</v>
      </c>
      <c r="J26" s="39">
        <f>G26-H26-I26</f>
        <v>169084.53</v>
      </c>
      <c r="K26" s="39">
        <v>2457855.0099999998</v>
      </c>
      <c r="L26" s="20">
        <f>(F26+J26)/C26</f>
        <v>271.70433943871529</v>
      </c>
      <c r="M26" s="20">
        <f>K26/C26</f>
        <v>126.10204761171822</v>
      </c>
      <c r="N26" s="21">
        <f>(F26+J26+K26)/C26</f>
        <v>397.80638705043356</v>
      </c>
    </row>
    <row r="27" spans="1:14" ht="15" customHeight="1">
      <c r="A27" s="18" t="s">
        <v>31</v>
      </c>
      <c r="B27" s="19" t="s">
        <v>7</v>
      </c>
      <c r="C27" s="38">
        <v>8050</v>
      </c>
      <c r="D27" s="39">
        <v>3181361.84</v>
      </c>
      <c r="E27" s="39">
        <v>0</v>
      </c>
      <c r="F27" s="39">
        <f>D27-E27</f>
        <v>3181361.84</v>
      </c>
      <c r="G27" s="39">
        <v>252556.67</v>
      </c>
      <c r="H27" s="39">
        <v>0</v>
      </c>
      <c r="I27" s="39">
        <v>0</v>
      </c>
      <c r="J27" s="39">
        <f>G27-H27-I27</f>
        <v>252556.67</v>
      </c>
      <c r="K27" s="39">
        <v>1250604.8799999999</v>
      </c>
      <c r="L27" s="20">
        <f>(F27+J27)/C27</f>
        <v>426.57372795031051</v>
      </c>
      <c r="M27" s="20">
        <f>K27/C27</f>
        <v>155.35464347826087</v>
      </c>
      <c r="N27" s="21">
        <f>(F27+J27+K27)/C27</f>
        <v>581.92837142857138</v>
      </c>
    </row>
    <row r="28" spans="1:14" ht="15" customHeight="1">
      <c r="A28" s="18" t="s">
        <v>78</v>
      </c>
      <c r="B28" s="19" t="s">
        <v>4</v>
      </c>
      <c r="C28" s="38">
        <v>5349</v>
      </c>
      <c r="D28" s="39">
        <v>1500374.89</v>
      </c>
      <c r="E28" s="39">
        <v>0</v>
      </c>
      <c r="F28" s="39">
        <f>D28-E28</f>
        <v>1500374.89</v>
      </c>
      <c r="G28" s="39">
        <v>476142.2</v>
      </c>
      <c r="H28" s="39">
        <v>0</v>
      </c>
      <c r="I28" s="39">
        <v>0</v>
      </c>
      <c r="J28" s="39">
        <f>G28-H28-I28</f>
        <v>476142.2</v>
      </c>
      <c r="K28" s="39">
        <v>1253641.97</v>
      </c>
      <c r="L28" s="20">
        <f>(F28+J28)/C28</f>
        <v>369.5115143017386</v>
      </c>
      <c r="M28" s="20">
        <f>K28/C28</f>
        <v>234.36940923537108</v>
      </c>
      <c r="N28" s="21">
        <f>(F28+J28+K28)/C28</f>
        <v>603.88092353710965</v>
      </c>
    </row>
    <row r="29" spans="1:14" ht="15" customHeight="1">
      <c r="A29" s="18" t="s">
        <v>94</v>
      </c>
      <c r="B29" s="19" t="s">
        <v>8</v>
      </c>
      <c r="C29" s="38">
        <v>6057</v>
      </c>
      <c r="D29" s="39">
        <v>1638381.74</v>
      </c>
      <c r="E29" s="39">
        <v>0</v>
      </c>
      <c r="F29" s="39">
        <f>D29-E29</f>
        <v>1638381.74</v>
      </c>
      <c r="G29" s="39">
        <v>29796.47</v>
      </c>
      <c r="H29" s="39">
        <v>0</v>
      </c>
      <c r="I29" s="39">
        <v>0</v>
      </c>
      <c r="J29" s="39">
        <f>G29-H29-I29</f>
        <v>29796.47</v>
      </c>
      <c r="K29" s="39">
        <v>270772.67</v>
      </c>
      <c r="L29" s="20">
        <f>(F29+J29)/C29</f>
        <v>275.41327554895162</v>
      </c>
      <c r="M29" s="20">
        <f>K29/C29</f>
        <v>44.704089483242527</v>
      </c>
      <c r="N29" s="21">
        <f>(F29+J29+K29)/C29</f>
        <v>320.11736503219413</v>
      </c>
    </row>
    <row r="30" spans="1:14" ht="15" customHeight="1">
      <c r="A30" s="18" t="s">
        <v>61</v>
      </c>
      <c r="B30" s="19" t="s">
        <v>5</v>
      </c>
      <c r="C30" s="38">
        <v>18533</v>
      </c>
      <c r="D30" s="39">
        <v>5799332.3300000001</v>
      </c>
      <c r="E30" s="39">
        <v>0</v>
      </c>
      <c r="F30" s="39">
        <f>D30-E30</f>
        <v>5799332.3300000001</v>
      </c>
      <c r="G30" s="39">
        <v>264927.68</v>
      </c>
      <c r="H30" s="39">
        <v>0</v>
      </c>
      <c r="I30" s="39">
        <v>0</v>
      </c>
      <c r="J30" s="39">
        <f>G30-H30-I30</f>
        <v>264927.68</v>
      </c>
      <c r="K30" s="39">
        <v>1397103.61</v>
      </c>
      <c r="L30" s="20">
        <f>(F30+J30)/C30</f>
        <v>327.2141590676091</v>
      </c>
      <c r="M30" s="20">
        <f>K30/C30</f>
        <v>75.384644148276053</v>
      </c>
      <c r="N30" s="21">
        <f>(F30+J30+K30)/C30</f>
        <v>402.5988032158852</v>
      </c>
    </row>
    <row r="31" spans="1:14" ht="15" customHeight="1">
      <c r="A31" s="18" t="s">
        <v>89</v>
      </c>
      <c r="B31" s="19" t="s">
        <v>4</v>
      </c>
      <c r="C31" s="38">
        <v>17211</v>
      </c>
      <c r="D31" s="39">
        <v>4722756.38</v>
      </c>
      <c r="E31" s="39">
        <v>0</v>
      </c>
      <c r="F31" s="39">
        <f>D31-E31</f>
        <v>4722756.38</v>
      </c>
      <c r="G31" s="39">
        <v>258332.35</v>
      </c>
      <c r="H31" s="39">
        <v>0</v>
      </c>
      <c r="I31" s="39">
        <v>0</v>
      </c>
      <c r="J31" s="39">
        <f>G31-H31-I31</f>
        <v>258332.35</v>
      </c>
      <c r="K31" s="39">
        <v>1583065.33</v>
      </c>
      <c r="L31" s="20">
        <f>(F31+J31)/C31</f>
        <v>289.41309220847131</v>
      </c>
      <c r="M31" s="20">
        <f>K31/C31</f>
        <v>91.979857649177859</v>
      </c>
      <c r="N31" s="21">
        <f>(F31+J31+K31)/C31</f>
        <v>381.39294985764917</v>
      </c>
    </row>
    <row r="32" spans="1:14" ht="15" customHeight="1">
      <c r="A32" s="18" t="s">
        <v>82</v>
      </c>
      <c r="B32" s="19" t="s">
        <v>8</v>
      </c>
      <c r="C32" s="38">
        <v>7324</v>
      </c>
      <c r="D32" s="39">
        <v>2080666.09</v>
      </c>
      <c r="E32" s="39">
        <v>0</v>
      </c>
      <c r="F32" s="39">
        <f>D32-E32</f>
        <v>2080666.09</v>
      </c>
      <c r="G32" s="39">
        <v>127793.79</v>
      </c>
      <c r="H32" s="39">
        <v>0</v>
      </c>
      <c r="I32" s="39">
        <v>0</v>
      </c>
      <c r="J32" s="39">
        <f>G32-H32-I32</f>
        <v>127793.79</v>
      </c>
      <c r="K32" s="39">
        <v>360129.05</v>
      </c>
      <c r="L32" s="20">
        <f>(F32+J32)/C32</f>
        <v>301.53739486619332</v>
      </c>
      <c r="M32" s="20">
        <f>K32/C32</f>
        <v>49.171088203167663</v>
      </c>
      <c r="N32" s="21">
        <f>(F32+J32+K32)/C32</f>
        <v>350.70848306936097</v>
      </c>
    </row>
    <row r="33" spans="1:14" ht="15" customHeight="1">
      <c r="A33" s="18" t="s">
        <v>130</v>
      </c>
      <c r="B33" s="19" t="s">
        <v>7</v>
      </c>
      <c r="C33" s="38">
        <v>9244</v>
      </c>
      <c r="D33" s="39">
        <v>16906952</v>
      </c>
      <c r="E33" s="39">
        <v>0</v>
      </c>
      <c r="F33" s="39">
        <f>D33-E33</f>
        <v>16906952</v>
      </c>
      <c r="G33" s="39">
        <v>6230517.1200000001</v>
      </c>
      <c r="H33" s="39">
        <v>0</v>
      </c>
      <c r="I33" s="39">
        <v>0</v>
      </c>
      <c r="J33" s="39">
        <f>G33-H33-I33</f>
        <v>6230517.1200000001</v>
      </c>
      <c r="K33" s="39">
        <v>3646976.09</v>
      </c>
      <c r="L33" s="20">
        <f>(F33+J33)/C33</f>
        <v>2502.9715620943316</v>
      </c>
      <c r="M33" s="20">
        <f>K33/C33</f>
        <v>394.52359260060581</v>
      </c>
      <c r="N33" s="21">
        <f>(F33+J33+K33)/C33</f>
        <v>2897.4951546949374</v>
      </c>
    </row>
    <row r="34" spans="1:14" ht="15" customHeight="1">
      <c r="A34" s="18" t="s">
        <v>164</v>
      </c>
      <c r="B34" s="19" t="s">
        <v>6</v>
      </c>
      <c r="C34" s="38">
        <v>7164</v>
      </c>
      <c r="D34" s="39">
        <v>2398180.4500000002</v>
      </c>
      <c r="E34" s="39">
        <v>0</v>
      </c>
      <c r="F34" s="39">
        <f>D34-E34</f>
        <v>2398180.4500000002</v>
      </c>
      <c r="G34" s="39">
        <v>47542.84</v>
      </c>
      <c r="H34" s="39">
        <v>0</v>
      </c>
      <c r="I34" s="39">
        <v>0</v>
      </c>
      <c r="J34" s="39">
        <f>G34-H34-I34</f>
        <v>47542.84</v>
      </c>
      <c r="K34" s="39">
        <v>1834261.27</v>
      </c>
      <c r="L34" s="20">
        <f>(F34+J34)/C34</f>
        <v>341.39074399776661</v>
      </c>
      <c r="M34" s="20">
        <f>K34/C34</f>
        <v>256.03870323841431</v>
      </c>
      <c r="N34" s="21">
        <f>(F34+J34+K34)/C34</f>
        <v>597.42944723618098</v>
      </c>
    </row>
    <row r="35" spans="1:14" ht="15" customHeight="1">
      <c r="A35" s="18" t="s">
        <v>49</v>
      </c>
      <c r="B35" s="19" t="s">
        <v>2</v>
      </c>
      <c r="C35" s="38">
        <v>14263</v>
      </c>
      <c r="D35" s="39">
        <v>4831620.71</v>
      </c>
      <c r="E35" s="39">
        <v>0</v>
      </c>
      <c r="F35" s="39">
        <f>D35-E35</f>
        <v>4831620.71</v>
      </c>
      <c r="G35" s="39">
        <v>111642.55</v>
      </c>
      <c r="H35" s="39">
        <v>0</v>
      </c>
      <c r="I35" s="39">
        <v>0</v>
      </c>
      <c r="J35" s="39">
        <f>G35-H35-I35</f>
        <v>111642.55</v>
      </c>
      <c r="K35" s="39">
        <v>2001955.36</v>
      </c>
      <c r="L35" s="20">
        <f>(F35+J35)/C35</f>
        <v>346.5794895884456</v>
      </c>
      <c r="M35" s="20">
        <f>K35/C35</f>
        <v>140.36004767580454</v>
      </c>
      <c r="N35" s="21">
        <f>(F35+J35+K35)/C35</f>
        <v>486.93953726425019</v>
      </c>
    </row>
    <row r="36" spans="1:14" ht="15" customHeight="1">
      <c r="A36" s="18" t="s">
        <v>66</v>
      </c>
      <c r="B36" s="19" t="s">
        <v>2</v>
      </c>
      <c r="C36" s="38">
        <v>6101</v>
      </c>
      <c r="D36" s="39">
        <v>1848248.68</v>
      </c>
      <c r="E36" s="39">
        <v>0</v>
      </c>
      <c r="F36" s="39">
        <f>D36-E36</f>
        <v>1848248.68</v>
      </c>
      <c r="G36" s="39">
        <v>50547.75</v>
      </c>
      <c r="H36" s="39">
        <v>0</v>
      </c>
      <c r="I36" s="39">
        <v>0</v>
      </c>
      <c r="J36" s="39">
        <f>G36-H36-I36</f>
        <v>50547.75</v>
      </c>
      <c r="K36" s="39">
        <v>534484.09</v>
      </c>
      <c r="L36" s="20">
        <f>(F36+J36)/C36</f>
        <v>311.22708244550074</v>
      </c>
      <c r="M36" s="20">
        <f>K36/C36</f>
        <v>87.60598098672348</v>
      </c>
      <c r="N36" s="21">
        <f>(F36+J36+K36)/C36</f>
        <v>398.83306343222421</v>
      </c>
    </row>
    <row r="37" spans="1:14" ht="15" customHeight="1">
      <c r="A37" s="18" t="s">
        <v>162</v>
      </c>
      <c r="B37" s="19" t="s">
        <v>6</v>
      </c>
      <c r="C37" s="38">
        <v>7559</v>
      </c>
      <c r="D37" s="39">
        <v>3220762.28</v>
      </c>
      <c r="E37" s="39">
        <v>0</v>
      </c>
      <c r="F37" s="39">
        <f>D37-E37</f>
        <v>3220762.28</v>
      </c>
      <c r="G37" s="39">
        <v>34585.870000000003</v>
      </c>
      <c r="H37" s="39">
        <v>0</v>
      </c>
      <c r="I37" s="39">
        <v>0</v>
      </c>
      <c r="J37" s="39">
        <f>G37-H37-I37</f>
        <v>34585.870000000003</v>
      </c>
      <c r="K37" s="39">
        <v>871815.37</v>
      </c>
      <c r="L37" s="20">
        <f>(F37+J37)/C37</f>
        <v>430.65857256250825</v>
      </c>
      <c r="M37" s="20">
        <f>K37/C37</f>
        <v>115.33474930546369</v>
      </c>
      <c r="N37" s="21">
        <f>(F37+J37+K37)/C37</f>
        <v>545.99332186797199</v>
      </c>
    </row>
    <row r="38" spans="1:14" ht="15" customHeight="1">
      <c r="A38" s="18" t="s">
        <v>113</v>
      </c>
      <c r="B38" s="19" t="s">
        <v>8</v>
      </c>
      <c r="C38" s="38">
        <v>12804</v>
      </c>
      <c r="D38" s="39">
        <v>3155779.77</v>
      </c>
      <c r="E38" s="39">
        <v>0</v>
      </c>
      <c r="F38" s="39">
        <f>D38-E38</f>
        <v>3155779.77</v>
      </c>
      <c r="G38" s="39">
        <v>32515.97</v>
      </c>
      <c r="H38" s="39">
        <v>0</v>
      </c>
      <c r="I38" s="39">
        <v>0</v>
      </c>
      <c r="J38" s="39">
        <f>G38-H38-I38</f>
        <v>32515.97</v>
      </c>
      <c r="K38" s="39">
        <v>628065.68999999994</v>
      </c>
      <c r="L38" s="20">
        <f>(F38+J38)/C38</f>
        <v>249.00778975320213</v>
      </c>
      <c r="M38" s="20">
        <f>K38/C38</f>
        <v>49.052303186504211</v>
      </c>
      <c r="N38" s="21">
        <f>(F38+J38+K38)/C38</f>
        <v>298.06009293970635</v>
      </c>
    </row>
    <row r="39" spans="1:14" ht="15" customHeight="1">
      <c r="A39" s="18" t="s">
        <v>85</v>
      </c>
      <c r="B39" s="19" t="s">
        <v>5</v>
      </c>
      <c r="C39" s="38">
        <v>7186</v>
      </c>
      <c r="D39" s="39">
        <v>2096173.33</v>
      </c>
      <c r="E39" s="39">
        <v>0</v>
      </c>
      <c r="F39" s="39">
        <f>D39-E39</f>
        <v>2096173.33</v>
      </c>
      <c r="G39" s="39">
        <v>42191.9</v>
      </c>
      <c r="H39" s="39">
        <v>0</v>
      </c>
      <c r="I39" s="39">
        <v>0</v>
      </c>
      <c r="J39" s="39">
        <f>G39-H39-I39</f>
        <v>42191.9</v>
      </c>
      <c r="K39" s="39">
        <v>421281.46</v>
      </c>
      <c r="L39" s="20">
        <f>(F39+J39)/C39</f>
        <v>297.57378652936262</v>
      </c>
      <c r="M39" s="20">
        <f>K39/C39</f>
        <v>58.625307542443643</v>
      </c>
      <c r="N39" s="21">
        <f>(F39+J39+K39)/C39</f>
        <v>356.19909407180626</v>
      </c>
    </row>
    <row r="40" spans="1:14" ht="15" customHeight="1">
      <c r="A40" s="18" t="s">
        <v>165</v>
      </c>
      <c r="B40" s="19" t="s">
        <v>8</v>
      </c>
      <c r="C40" s="38">
        <v>7098</v>
      </c>
      <c r="D40" s="39">
        <v>2069498.28</v>
      </c>
      <c r="E40" s="39">
        <v>0</v>
      </c>
      <c r="F40" s="39">
        <f>D40-E40</f>
        <v>2069498.28</v>
      </c>
      <c r="G40" s="39">
        <v>1960463.3</v>
      </c>
      <c r="H40" s="39">
        <v>0</v>
      </c>
      <c r="I40" s="39">
        <v>0</v>
      </c>
      <c r="J40" s="39">
        <f>G40-H40-I40</f>
        <v>1960463.3</v>
      </c>
      <c r="K40" s="39">
        <v>1824861.55</v>
      </c>
      <c r="L40" s="20">
        <f>(F40+J40)/C40</f>
        <v>567.76015497323192</v>
      </c>
      <c r="M40" s="20">
        <f>K40/C40</f>
        <v>257.09517469709778</v>
      </c>
      <c r="N40" s="21">
        <f>(F40+J40+K40)/C40</f>
        <v>824.85532967032964</v>
      </c>
    </row>
    <row r="41" spans="1:14" ht="15" customHeight="1">
      <c r="A41" s="18" t="s">
        <v>65</v>
      </c>
      <c r="B41" s="19" t="s">
        <v>8</v>
      </c>
      <c r="C41" s="38">
        <v>16400</v>
      </c>
      <c r="D41" s="39">
        <v>4662464.22</v>
      </c>
      <c r="E41" s="39">
        <v>0</v>
      </c>
      <c r="F41" s="39">
        <f>D41-E41</f>
        <v>4662464.22</v>
      </c>
      <c r="G41" s="39">
        <v>145313.15</v>
      </c>
      <c r="H41" s="39">
        <v>0</v>
      </c>
      <c r="I41" s="39">
        <v>0</v>
      </c>
      <c r="J41" s="39">
        <f>G41-H41-I41</f>
        <v>145313.15</v>
      </c>
      <c r="K41" s="39">
        <v>2054760.16</v>
      </c>
      <c r="L41" s="20">
        <f>(F41+J41)/C41</f>
        <v>293.15715670731709</v>
      </c>
      <c r="M41" s="20">
        <f>K41/C41</f>
        <v>125.29025365853659</v>
      </c>
      <c r="N41" s="21">
        <f>(F41+J41+K41)/C41</f>
        <v>418.44741036585367</v>
      </c>
    </row>
    <row r="42" spans="1:14" ht="15" customHeight="1">
      <c r="A42" s="18" t="s">
        <v>93</v>
      </c>
      <c r="B42" s="19" t="s">
        <v>0</v>
      </c>
      <c r="C42" s="38">
        <v>5447</v>
      </c>
      <c r="D42" s="39">
        <v>1695258.32</v>
      </c>
      <c r="E42" s="39">
        <v>0</v>
      </c>
      <c r="F42" s="39">
        <f>D42-E42</f>
        <v>1695258.32</v>
      </c>
      <c r="G42" s="39">
        <v>50100.72</v>
      </c>
      <c r="H42" s="39">
        <v>0</v>
      </c>
      <c r="I42" s="39">
        <v>0</v>
      </c>
      <c r="J42" s="39">
        <f>G42-H42-I42</f>
        <v>50100.72</v>
      </c>
      <c r="K42" s="39">
        <v>605119.28</v>
      </c>
      <c r="L42" s="20">
        <f>(F42+J42)/C42</f>
        <v>320.4257462823573</v>
      </c>
      <c r="M42" s="20">
        <f>K42/C42</f>
        <v>111.0922122269139</v>
      </c>
      <c r="N42" s="21">
        <f>(F42+J42+K42)/C42</f>
        <v>431.51795850927124</v>
      </c>
    </row>
    <row r="43" spans="1:14" ht="15" customHeight="1">
      <c r="A43" s="18" t="s">
        <v>67</v>
      </c>
      <c r="B43" s="19" t="s">
        <v>8</v>
      </c>
      <c r="C43" s="38">
        <v>5137</v>
      </c>
      <c r="D43" s="39">
        <v>1597239.92</v>
      </c>
      <c r="E43" s="39">
        <v>0</v>
      </c>
      <c r="F43" s="39">
        <f>D43-E43</f>
        <v>1597239.92</v>
      </c>
      <c r="G43" s="39">
        <v>108497.62</v>
      </c>
      <c r="H43" s="39">
        <v>0</v>
      </c>
      <c r="I43" s="39">
        <v>0</v>
      </c>
      <c r="J43" s="39">
        <f>G43-H43-I43</f>
        <v>108497.62</v>
      </c>
      <c r="K43" s="39">
        <v>536510.48</v>
      </c>
      <c r="L43" s="20">
        <f>(F43+J43)/C43</f>
        <v>332.04935565505161</v>
      </c>
      <c r="M43" s="20">
        <f>K43/C43</f>
        <v>104.44042826552462</v>
      </c>
      <c r="N43" s="21">
        <f>(F43+J43+K43)/C43</f>
        <v>436.4897839205762</v>
      </c>
    </row>
    <row r="44" spans="1:14" ht="15" customHeight="1">
      <c r="A44" s="18" t="s">
        <v>129</v>
      </c>
      <c r="B44" s="19" t="s">
        <v>7</v>
      </c>
      <c r="C44" s="38">
        <v>8435</v>
      </c>
      <c r="D44" s="39">
        <v>4328424.72</v>
      </c>
      <c r="E44" s="39">
        <v>0</v>
      </c>
      <c r="F44" s="39">
        <f>D44-E44</f>
        <v>4328424.72</v>
      </c>
      <c r="G44" s="39">
        <v>67890.37</v>
      </c>
      <c r="H44" s="39">
        <v>0</v>
      </c>
      <c r="I44" s="39">
        <v>0</v>
      </c>
      <c r="J44" s="39">
        <f>G44-H44-I44</f>
        <v>67890.37</v>
      </c>
      <c r="K44" s="39">
        <v>1014337.94</v>
      </c>
      <c r="L44" s="20">
        <f>(F44+J44)/C44</f>
        <v>521.19918079430943</v>
      </c>
      <c r="M44" s="20">
        <f>K44/C44</f>
        <v>120.25346058091286</v>
      </c>
      <c r="N44" s="21">
        <f>(F44+J44+K44)/C44</f>
        <v>641.45264137522224</v>
      </c>
    </row>
    <row r="45" spans="1:14" ht="15" customHeight="1">
      <c r="A45" s="18" t="s">
        <v>127</v>
      </c>
      <c r="B45" s="19" t="s">
        <v>8</v>
      </c>
      <c r="C45" s="38">
        <v>10782</v>
      </c>
      <c r="D45" s="39">
        <v>3025069.12</v>
      </c>
      <c r="E45" s="39">
        <v>0</v>
      </c>
      <c r="F45" s="39">
        <f>D45-E45</f>
        <v>3025069.12</v>
      </c>
      <c r="G45" s="39">
        <v>237902.94</v>
      </c>
      <c r="H45" s="39">
        <v>0</v>
      </c>
      <c r="I45" s="39">
        <v>0</v>
      </c>
      <c r="J45" s="39">
        <f>G45-H45-I45</f>
        <v>237902.94</v>
      </c>
      <c r="K45" s="39">
        <v>502379.36</v>
      </c>
      <c r="L45" s="20">
        <f>(F45+J45)/C45</f>
        <v>302.63142830643665</v>
      </c>
      <c r="M45" s="20">
        <f>K45/C45</f>
        <v>46.594264514932291</v>
      </c>
      <c r="N45" s="21">
        <f>(F45+J45+K45)/C45</f>
        <v>349.22569282136897</v>
      </c>
    </row>
    <row r="46" spans="1:14" ht="15" customHeight="1">
      <c r="A46" s="18" t="s">
        <v>59</v>
      </c>
      <c r="B46" s="19" t="s">
        <v>5</v>
      </c>
      <c r="C46" s="38">
        <v>14258</v>
      </c>
      <c r="D46" s="39">
        <v>3853583.48</v>
      </c>
      <c r="E46" s="39">
        <v>0</v>
      </c>
      <c r="F46" s="39">
        <f>D46-E46</f>
        <v>3853583.48</v>
      </c>
      <c r="G46" s="39">
        <v>89725.440000000002</v>
      </c>
      <c r="H46" s="39">
        <v>0</v>
      </c>
      <c r="I46" s="39">
        <v>0</v>
      </c>
      <c r="J46" s="39">
        <f>G46-H46-I46</f>
        <v>89725.440000000002</v>
      </c>
      <c r="K46" s="39">
        <v>1075369.74</v>
      </c>
      <c r="L46" s="20">
        <f>(F46+J46)/C46</f>
        <v>276.56816664328795</v>
      </c>
      <c r="M46" s="20">
        <f>K46/C46</f>
        <v>75.422200869687188</v>
      </c>
      <c r="N46" s="21">
        <f>(F46+J46+K46)/C46</f>
        <v>351.99036751297518</v>
      </c>
    </row>
    <row r="47" spans="1:14" ht="15" customHeight="1">
      <c r="A47" s="18" t="s">
        <v>125</v>
      </c>
      <c r="B47" s="19" t="s">
        <v>4</v>
      </c>
      <c r="C47" s="38">
        <v>14801</v>
      </c>
      <c r="D47" s="39">
        <v>4215082.88</v>
      </c>
      <c r="E47" s="39">
        <v>0</v>
      </c>
      <c r="F47" s="39">
        <f>D47-E47</f>
        <v>4215082.88</v>
      </c>
      <c r="G47" s="39">
        <v>144110.07</v>
      </c>
      <c r="H47" s="39">
        <v>0</v>
      </c>
      <c r="I47" s="39">
        <v>0</v>
      </c>
      <c r="J47" s="39">
        <f>G47-H47-I47</f>
        <v>144110.07</v>
      </c>
      <c r="K47" s="39">
        <v>2874674.51</v>
      </c>
      <c r="L47" s="20">
        <f>(F47+J47)/C47</f>
        <v>294.52016417809608</v>
      </c>
      <c r="M47" s="20">
        <f>K47/C47</f>
        <v>194.22164110533072</v>
      </c>
      <c r="N47" s="21">
        <f>(F47+J47+K47)/C47</f>
        <v>488.7418052834268</v>
      </c>
    </row>
    <row r="48" spans="1:14" ht="15" customHeight="1">
      <c r="A48" s="18" t="s">
        <v>158</v>
      </c>
      <c r="B48" s="19" t="s">
        <v>7</v>
      </c>
      <c r="C48" s="38">
        <v>8111</v>
      </c>
      <c r="D48" s="39">
        <v>8453067.1400000006</v>
      </c>
      <c r="E48" s="39">
        <v>0</v>
      </c>
      <c r="F48" s="39">
        <f>D48-E48</f>
        <v>8453067.1400000006</v>
      </c>
      <c r="G48" s="39">
        <v>2546689.7799999998</v>
      </c>
      <c r="H48" s="39">
        <v>0</v>
      </c>
      <c r="I48" s="39">
        <v>0</v>
      </c>
      <c r="J48" s="39">
        <f>G48-H48-I48</f>
        <v>2546689.7799999998</v>
      </c>
      <c r="K48" s="39">
        <v>5616114.0700000003</v>
      </c>
      <c r="L48" s="20">
        <f>(F48+J48)/C48</f>
        <v>1356.1529922327702</v>
      </c>
      <c r="M48" s="20">
        <f>K48/C48</f>
        <v>692.40711009739869</v>
      </c>
      <c r="N48" s="21">
        <f>(F48+J48+K48)/C48</f>
        <v>2048.5601023301688</v>
      </c>
    </row>
    <row r="49" spans="1:14" ht="15" customHeight="1">
      <c r="A49" s="18" t="s">
        <v>54</v>
      </c>
      <c r="B49" s="19" t="s">
        <v>8</v>
      </c>
      <c r="C49" s="38">
        <v>5305</v>
      </c>
      <c r="D49" s="39">
        <v>1647380.28</v>
      </c>
      <c r="E49" s="39">
        <v>0</v>
      </c>
      <c r="F49" s="39">
        <f>D49-E49</f>
        <v>1647380.28</v>
      </c>
      <c r="G49" s="39">
        <v>15113.79</v>
      </c>
      <c r="H49" s="39">
        <v>0</v>
      </c>
      <c r="I49" s="39">
        <v>0</v>
      </c>
      <c r="J49" s="39">
        <f>G49-H49-I49</f>
        <v>15113.79</v>
      </c>
      <c r="K49" s="39">
        <v>835174.06</v>
      </c>
      <c r="L49" s="20">
        <f>(F49+J49)/C49</f>
        <v>313.38248256361925</v>
      </c>
      <c r="M49" s="20">
        <f>K49/C49</f>
        <v>157.43149104618286</v>
      </c>
      <c r="N49" s="21">
        <f>(F49+J49+K49)/C49</f>
        <v>470.81397360980208</v>
      </c>
    </row>
    <row r="50" spans="1:14" ht="15" customHeight="1">
      <c r="A50" s="18" t="s">
        <v>138</v>
      </c>
      <c r="B50" s="19" t="s">
        <v>8</v>
      </c>
      <c r="C50" s="38">
        <v>5107</v>
      </c>
      <c r="D50" s="39">
        <v>1993647.96</v>
      </c>
      <c r="E50" s="39">
        <v>0</v>
      </c>
      <c r="F50" s="39">
        <f>D50-E50</f>
        <v>1993647.96</v>
      </c>
      <c r="G50" s="39">
        <v>58210.43</v>
      </c>
      <c r="H50" s="39">
        <v>0</v>
      </c>
      <c r="I50" s="39">
        <v>0</v>
      </c>
      <c r="J50" s="39">
        <f>G50-H50-I50</f>
        <v>58210.43</v>
      </c>
      <c r="K50" s="39">
        <v>772021.99</v>
      </c>
      <c r="L50" s="20">
        <f>(F50+J50)/C50</f>
        <v>401.77372038378695</v>
      </c>
      <c r="M50" s="20">
        <f>K50/C50</f>
        <v>151.16937340904641</v>
      </c>
      <c r="N50" s="21">
        <f>(F50+J50+K50)/C50</f>
        <v>552.94309379283334</v>
      </c>
    </row>
    <row r="51" spans="1:14" ht="15" customHeight="1">
      <c r="A51" s="18" t="s">
        <v>119</v>
      </c>
      <c r="B51" s="19" t="s">
        <v>8</v>
      </c>
      <c r="C51" s="38">
        <v>17167</v>
      </c>
      <c r="D51" s="39">
        <v>3244529.94</v>
      </c>
      <c r="E51" s="39">
        <v>0</v>
      </c>
      <c r="F51" s="39">
        <f>D51-E51</f>
        <v>3244529.94</v>
      </c>
      <c r="G51" s="39">
        <v>162330.99</v>
      </c>
      <c r="H51" s="39">
        <v>0</v>
      </c>
      <c r="I51" s="39">
        <v>0</v>
      </c>
      <c r="J51" s="39">
        <f>G51-H51-I51</f>
        <v>162330.99</v>
      </c>
      <c r="K51" s="39">
        <v>2586501.06</v>
      </c>
      <c r="L51" s="20">
        <f>(F51+J51)/C51</f>
        <v>198.45406477544122</v>
      </c>
      <c r="M51" s="20">
        <f>K51/C51</f>
        <v>150.66703908661967</v>
      </c>
      <c r="N51" s="21">
        <f>(F51+J51+K51)/C51</f>
        <v>349.12110386206092</v>
      </c>
    </row>
    <row r="52" spans="1:14" ht="15" customHeight="1">
      <c r="A52" s="18" t="s">
        <v>161</v>
      </c>
      <c r="B52" s="19" t="s">
        <v>5</v>
      </c>
      <c r="C52" s="38">
        <v>7665</v>
      </c>
      <c r="D52" s="39">
        <v>1826888.47</v>
      </c>
      <c r="E52" s="39">
        <v>0</v>
      </c>
      <c r="F52" s="39">
        <f>D52-E52</f>
        <v>1826888.47</v>
      </c>
      <c r="G52" s="39">
        <v>49351.58</v>
      </c>
      <c r="H52" s="39">
        <v>0</v>
      </c>
      <c r="I52" s="39">
        <v>0</v>
      </c>
      <c r="J52" s="39">
        <f>G52-H52-I52</f>
        <v>49351.58</v>
      </c>
      <c r="K52" s="39">
        <v>1109578.3700000001</v>
      </c>
      <c r="L52" s="20">
        <f>(F52+J52)/C52</f>
        <v>244.78017612524462</v>
      </c>
      <c r="M52" s="20">
        <f>K52/C52</f>
        <v>144.75908284409655</v>
      </c>
      <c r="N52" s="21">
        <f>(F52+J52+K52)/C52</f>
        <v>389.53925896934118</v>
      </c>
    </row>
    <row r="53" spans="1:14" ht="15" customHeight="1">
      <c r="A53" s="18" t="s">
        <v>50</v>
      </c>
      <c r="B53" s="19" t="s">
        <v>4</v>
      </c>
      <c r="C53" s="38">
        <v>7067</v>
      </c>
      <c r="D53" s="39">
        <v>2745148.88</v>
      </c>
      <c r="E53" s="39">
        <v>0</v>
      </c>
      <c r="F53" s="39">
        <f>D53-E53</f>
        <v>2745148.88</v>
      </c>
      <c r="G53" s="39">
        <v>86370.96</v>
      </c>
      <c r="H53" s="39">
        <v>0</v>
      </c>
      <c r="I53" s="39">
        <v>0</v>
      </c>
      <c r="J53" s="39">
        <f>G53-H53-I53</f>
        <v>86370.96</v>
      </c>
      <c r="K53" s="39">
        <v>1567148.14</v>
      </c>
      <c r="L53" s="20">
        <f>(F53+J53)/C53</f>
        <v>400.66787038347246</v>
      </c>
      <c r="M53" s="20">
        <f>K53/C53</f>
        <v>221.75578604782791</v>
      </c>
      <c r="N53" s="21">
        <f>(F53+J53+K53)/C53</f>
        <v>622.42365643130029</v>
      </c>
    </row>
    <row r="54" spans="1:14" ht="15" customHeight="1">
      <c r="A54" s="18" t="s">
        <v>103</v>
      </c>
      <c r="B54" s="19" t="s">
        <v>0</v>
      </c>
      <c r="C54" s="38">
        <v>8231</v>
      </c>
      <c r="D54" s="39">
        <v>1358200.1</v>
      </c>
      <c r="E54" s="39">
        <v>0</v>
      </c>
      <c r="F54" s="39">
        <f>D54-E54</f>
        <v>1358200.1</v>
      </c>
      <c r="G54" s="39">
        <v>26397.759999999998</v>
      </c>
      <c r="H54" s="39">
        <v>0</v>
      </c>
      <c r="I54" s="39">
        <v>0</v>
      </c>
      <c r="J54" s="39">
        <f>G54-H54-I54</f>
        <v>26397.759999999998</v>
      </c>
      <c r="K54" s="39">
        <v>605762.51</v>
      </c>
      <c r="L54" s="20">
        <f>(F54+J54)/C54</f>
        <v>168.2174535293403</v>
      </c>
      <c r="M54" s="20">
        <f>K54/C54</f>
        <v>73.595250880816423</v>
      </c>
      <c r="N54" s="21">
        <f>(F54+J54+K54)/C54</f>
        <v>241.81270441015673</v>
      </c>
    </row>
    <row r="55" spans="1:14" ht="15" customHeight="1">
      <c r="A55" s="18" t="s">
        <v>68</v>
      </c>
      <c r="B55" s="19" t="s">
        <v>0</v>
      </c>
      <c r="C55" s="38">
        <v>5679</v>
      </c>
      <c r="D55" s="39">
        <v>1900299.59</v>
      </c>
      <c r="E55" s="39">
        <v>0</v>
      </c>
      <c r="F55" s="39">
        <f>D55-E55</f>
        <v>1900299.59</v>
      </c>
      <c r="G55" s="39">
        <v>23013.21</v>
      </c>
      <c r="H55" s="39">
        <v>0</v>
      </c>
      <c r="I55" s="39">
        <v>0</v>
      </c>
      <c r="J55" s="39">
        <f>G55-H55-I55</f>
        <v>23013.21</v>
      </c>
      <c r="K55" s="39">
        <v>554811.66</v>
      </c>
      <c r="L55" s="20">
        <f>(F55+J55)/C55</f>
        <v>338.67103363268183</v>
      </c>
      <c r="M55" s="20">
        <f>K55/C55</f>
        <v>97.695309033280509</v>
      </c>
      <c r="N55" s="21">
        <f>(F55+J55+K55)/C55</f>
        <v>436.36634266596229</v>
      </c>
    </row>
    <row r="56" spans="1:14" ht="15" customHeight="1">
      <c r="A56" s="18" t="s">
        <v>152</v>
      </c>
      <c r="B56" s="19" t="s">
        <v>6</v>
      </c>
      <c r="C56" s="38">
        <v>19649</v>
      </c>
      <c r="D56" s="39">
        <v>14282269.560000001</v>
      </c>
      <c r="E56" s="39">
        <v>0</v>
      </c>
      <c r="F56" s="39">
        <f>D56-E56</f>
        <v>14282269.560000001</v>
      </c>
      <c r="G56" s="39">
        <v>819083.22</v>
      </c>
      <c r="H56" s="39">
        <v>0</v>
      </c>
      <c r="I56" s="39">
        <v>0</v>
      </c>
      <c r="J56" s="39">
        <f>G56-H56-I56</f>
        <v>819083.22</v>
      </c>
      <c r="K56" s="39">
        <v>7826138.25</v>
      </c>
      <c r="L56" s="20">
        <f>(F56+J56)/C56</f>
        <v>768.55579317013598</v>
      </c>
      <c r="M56" s="20">
        <f>K56/C56</f>
        <v>398.29702529390806</v>
      </c>
      <c r="N56" s="21">
        <f>(F56+J56+K56)/C56</f>
        <v>1166.852818464044</v>
      </c>
    </row>
    <row r="57" spans="1:14" ht="15" customHeight="1">
      <c r="A57" s="18" t="s">
        <v>95</v>
      </c>
      <c r="B57" s="19" t="s">
        <v>0</v>
      </c>
      <c r="C57" s="38">
        <v>16445</v>
      </c>
      <c r="D57" s="39">
        <v>3399412.44</v>
      </c>
      <c r="E57" s="39">
        <v>0</v>
      </c>
      <c r="F57" s="39">
        <f>D57-E57</f>
        <v>3399412.44</v>
      </c>
      <c r="G57" s="39">
        <v>373394.1</v>
      </c>
      <c r="H57" s="39">
        <v>0</v>
      </c>
      <c r="I57" s="39">
        <v>0</v>
      </c>
      <c r="J57" s="39">
        <f>G57-H57-I57</f>
        <v>373394.1</v>
      </c>
      <c r="K57" s="39">
        <v>1895899.91</v>
      </c>
      <c r="L57" s="20">
        <f>(F57+J57)/C57</f>
        <v>229.41967406506538</v>
      </c>
      <c r="M57" s="20">
        <f>K57/C57</f>
        <v>115.28731590148981</v>
      </c>
      <c r="N57" s="21">
        <f>(F57+J57+K57)/C57</f>
        <v>344.70698996655517</v>
      </c>
    </row>
    <row r="58" spans="1:14" ht="15" customHeight="1">
      <c r="A58" s="18" t="s">
        <v>156</v>
      </c>
      <c r="B58" s="19" t="s">
        <v>8</v>
      </c>
      <c r="C58" s="38">
        <v>8635</v>
      </c>
      <c r="D58" s="39">
        <v>1975444.39</v>
      </c>
      <c r="E58" s="39">
        <v>0</v>
      </c>
      <c r="F58" s="39">
        <f>D58-E58</f>
        <v>1975444.39</v>
      </c>
      <c r="G58" s="39">
        <v>58225.75</v>
      </c>
      <c r="H58" s="39">
        <v>0</v>
      </c>
      <c r="I58" s="39">
        <v>0</v>
      </c>
      <c r="J58" s="39">
        <f>G58-H58-I58</f>
        <v>58225.75</v>
      </c>
      <c r="K58" s="39">
        <v>936661.81</v>
      </c>
      <c r="L58" s="20">
        <f>(F58+J58)/C58</f>
        <v>235.51478170237405</v>
      </c>
      <c r="M58" s="20">
        <f>K58/C58</f>
        <v>108.47270526925304</v>
      </c>
      <c r="N58" s="21">
        <f>(F58+J58+K58)/C58</f>
        <v>343.98748697162711</v>
      </c>
    </row>
    <row r="59" spans="1:14" ht="15" customHeight="1">
      <c r="A59" s="18" t="s">
        <v>34</v>
      </c>
      <c r="B59" s="19" t="s">
        <v>3</v>
      </c>
      <c r="C59" s="38">
        <v>15023</v>
      </c>
      <c r="D59" s="39">
        <v>6737088.5800000001</v>
      </c>
      <c r="E59" s="39">
        <v>0</v>
      </c>
      <c r="F59" s="39">
        <f>D59-E59</f>
        <v>6737088.5800000001</v>
      </c>
      <c r="G59" s="39">
        <v>281881.02</v>
      </c>
      <c r="H59" s="39">
        <v>0</v>
      </c>
      <c r="I59" s="39">
        <v>0</v>
      </c>
      <c r="J59" s="39">
        <f>G59-H59-I59</f>
        <v>281881.02</v>
      </c>
      <c r="K59" s="39">
        <v>1143820.19</v>
      </c>
      <c r="L59" s="20">
        <f>(F59+J59)/C59</f>
        <v>467.2149104706117</v>
      </c>
      <c r="M59" s="20">
        <f>K59/C59</f>
        <v>76.137934500432664</v>
      </c>
      <c r="N59" s="21">
        <f>(F59+J59+K59)/C59</f>
        <v>543.35284497104431</v>
      </c>
    </row>
    <row r="60" spans="1:14" ht="15" customHeight="1">
      <c r="A60" s="18" t="s">
        <v>83</v>
      </c>
      <c r="B60" s="19" t="s">
        <v>0</v>
      </c>
      <c r="C60" s="38">
        <v>7233</v>
      </c>
      <c r="D60" s="39">
        <v>1744198.88</v>
      </c>
      <c r="E60" s="39">
        <v>0</v>
      </c>
      <c r="F60" s="39">
        <f>D60-E60</f>
        <v>1744198.88</v>
      </c>
      <c r="G60" s="39">
        <v>168119.85</v>
      </c>
      <c r="H60" s="39">
        <v>0</v>
      </c>
      <c r="I60" s="39">
        <v>0</v>
      </c>
      <c r="J60" s="39">
        <f>G60-H60-I60</f>
        <v>168119.85</v>
      </c>
      <c r="K60" s="39">
        <v>1278548.3400000001</v>
      </c>
      <c r="L60" s="20">
        <f>(F60+J60)/C60</f>
        <v>264.38804507120142</v>
      </c>
      <c r="M60" s="20">
        <f>K60/C60</f>
        <v>176.76598092077978</v>
      </c>
      <c r="N60" s="21">
        <f>(F60+J60+K60)/C60</f>
        <v>441.15402599198126</v>
      </c>
    </row>
    <row r="61" spans="1:14" ht="15" customHeight="1">
      <c r="A61" s="18" t="s">
        <v>41</v>
      </c>
      <c r="B61" s="19" t="s">
        <v>8</v>
      </c>
      <c r="C61" s="38">
        <v>16505</v>
      </c>
      <c r="D61" s="39">
        <v>6865682.1399999997</v>
      </c>
      <c r="E61" s="39">
        <v>0</v>
      </c>
      <c r="F61" s="39">
        <f>D61-E61</f>
        <v>6865682.1399999997</v>
      </c>
      <c r="G61" s="39">
        <v>478114.11</v>
      </c>
      <c r="H61" s="39">
        <v>0</v>
      </c>
      <c r="I61" s="39">
        <v>0</v>
      </c>
      <c r="J61" s="39">
        <f>G61-H61-I61</f>
        <v>478114.11</v>
      </c>
      <c r="K61" s="39">
        <v>1010031.19</v>
      </c>
      <c r="L61" s="20">
        <f>(F61+J61)/C61</f>
        <v>444.9437291729779</v>
      </c>
      <c r="M61" s="20">
        <f>K61/C61</f>
        <v>61.195467434110874</v>
      </c>
      <c r="N61" s="21">
        <f>(F61+J61+K61)/C61</f>
        <v>506.13919660708871</v>
      </c>
    </row>
    <row r="62" spans="1:14" ht="15" customHeight="1">
      <c r="A62" s="18" t="s">
        <v>128</v>
      </c>
      <c r="B62" s="19" t="s">
        <v>5</v>
      </c>
      <c r="C62" s="38">
        <v>9611</v>
      </c>
      <c r="D62" s="39">
        <v>2494392.42</v>
      </c>
      <c r="E62" s="39">
        <v>0</v>
      </c>
      <c r="F62" s="39">
        <f>D62-E62</f>
        <v>2494392.42</v>
      </c>
      <c r="G62" s="39">
        <v>123895.83</v>
      </c>
      <c r="H62" s="39">
        <v>0</v>
      </c>
      <c r="I62" s="39">
        <v>0</v>
      </c>
      <c r="J62" s="39">
        <f>G62-H62-I62</f>
        <v>123895.83</v>
      </c>
      <c r="K62" s="39">
        <v>921357.64</v>
      </c>
      <c r="L62" s="20">
        <f>(F62+J62)/C62</f>
        <v>272.42620434918325</v>
      </c>
      <c r="M62" s="20">
        <f>K62/C62</f>
        <v>95.864908958485074</v>
      </c>
      <c r="N62" s="21">
        <f>(F62+J62+K62)/C62</f>
        <v>368.2911133076683</v>
      </c>
    </row>
    <row r="63" spans="1:14" ht="15" customHeight="1">
      <c r="A63" s="18" t="s">
        <v>101</v>
      </c>
      <c r="B63" s="19" t="s">
        <v>5</v>
      </c>
      <c r="C63" s="38">
        <v>9850</v>
      </c>
      <c r="D63" s="39">
        <v>3080182.32</v>
      </c>
      <c r="E63" s="39">
        <v>0</v>
      </c>
      <c r="F63" s="39">
        <f>D63-E63</f>
        <v>3080182.32</v>
      </c>
      <c r="G63" s="39">
        <v>44316.5</v>
      </c>
      <c r="H63" s="39">
        <v>0</v>
      </c>
      <c r="I63" s="39">
        <v>0</v>
      </c>
      <c r="J63" s="39">
        <f>G63-H63-I63</f>
        <v>44316.5</v>
      </c>
      <c r="K63" s="39">
        <v>400868.87</v>
      </c>
      <c r="L63" s="20">
        <f>(F63+J63)/C63</f>
        <v>317.20800203045684</v>
      </c>
      <c r="M63" s="20">
        <f>K63/C63</f>
        <v>40.697347208121826</v>
      </c>
      <c r="N63" s="21">
        <f>(F63+J63+K63)/C63</f>
        <v>357.90534923857865</v>
      </c>
    </row>
    <row r="64" spans="1:14" ht="15" customHeight="1">
      <c r="A64" s="18" t="s">
        <v>141</v>
      </c>
      <c r="B64" s="19" t="s">
        <v>3</v>
      </c>
      <c r="C64" s="38">
        <v>10336</v>
      </c>
      <c r="D64" s="39">
        <v>2546333.2599999998</v>
      </c>
      <c r="E64" s="39">
        <v>0</v>
      </c>
      <c r="F64" s="39">
        <f>D64-E64</f>
        <v>2546333.2599999998</v>
      </c>
      <c r="G64" s="39">
        <v>55691.11</v>
      </c>
      <c r="H64" s="39">
        <v>0</v>
      </c>
      <c r="I64" s="39">
        <v>0</v>
      </c>
      <c r="J64" s="39">
        <f>G64-H64-I64</f>
        <v>55691.11</v>
      </c>
      <c r="K64" s="39">
        <v>746993.63</v>
      </c>
      <c r="L64" s="20">
        <f>(F64+J64)/C64</f>
        <v>251.7438438467492</v>
      </c>
      <c r="M64" s="20">
        <f>K64/C64</f>
        <v>72.271055534055733</v>
      </c>
      <c r="N64" s="21">
        <f>(F64+J64+K64)/C64</f>
        <v>324.01489938080493</v>
      </c>
    </row>
    <row r="65" spans="1:14" ht="15" customHeight="1">
      <c r="A65" s="18" t="s">
        <v>79</v>
      </c>
      <c r="B65" s="19" t="s">
        <v>8</v>
      </c>
      <c r="C65" s="38">
        <v>10388</v>
      </c>
      <c r="D65" s="39">
        <v>3411556.54</v>
      </c>
      <c r="E65" s="39">
        <v>0</v>
      </c>
      <c r="F65" s="39">
        <f>D65-E65</f>
        <v>3411556.54</v>
      </c>
      <c r="G65" s="39">
        <v>177640.35</v>
      </c>
      <c r="H65" s="39">
        <v>0</v>
      </c>
      <c r="I65" s="39">
        <v>0</v>
      </c>
      <c r="J65" s="39">
        <f>G65-H65-I65</f>
        <v>177640.35</v>
      </c>
      <c r="K65" s="39">
        <v>744004.01</v>
      </c>
      <c r="L65" s="20">
        <f>(F65+J65)/C65</f>
        <v>345.51375529457067</v>
      </c>
      <c r="M65" s="20">
        <f>K65/C65</f>
        <v>71.621487293030427</v>
      </c>
      <c r="N65" s="21">
        <f>(F65+J65+K65)/C65</f>
        <v>417.13524258760111</v>
      </c>
    </row>
    <row r="66" spans="1:14" ht="15" customHeight="1">
      <c r="A66" s="18" t="s">
        <v>111</v>
      </c>
      <c r="B66" s="19" t="s">
        <v>8</v>
      </c>
      <c r="C66" s="38">
        <v>7833</v>
      </c>
      <c r="D66" s="39">
        <v>2440747.89</v>
      </c>
      <c r="E66" s="39">
        <v>0</v>
      </c>
      <c r="F66" s="39">
        <f>D66-E66</f>
        <v>2440747.89</v>
      </c>
      <c r="G66" s="39">
        <v>135140.46</v>
      </c>
      <c r="H66" s="39">
        <v>0</v>
      </c>
      <c r="I66" s="39">
        <v>0</v>
      </c>
      <c r="J66" s="39">
        <f>G66-H66-I66</f>
        <v>135140.46</v>
      </c>
      <c r="K66" s="39">
        <v>1950767.57</v>
      </c>
      <c r="L66" s="20">
        <f>(F66+J66)/C66</f>
        <v>328.85080428954427</v>
      </c>
      <c r="M66" s="20">
        <f>K66/C66</f>
        <v>249.04475552151158</v>
      </c>
      <c r="N66" s="21">
        <f>(F66+J66+K66)/C66</f>
        <v>577.89555981105582</v>
      </c>
    </row>
    <row r="67" spans="1:14" ht="15" customHeight="1">
      <c r="A67" s="18" t="s">
        <v>47</v>
      </c>
      <c r="B67" s="19" t="s">
        <v>2</v>
      </c>
      <c r="C67" s="38">
        <v>12940</v>
      </c>
      <c r="D67" s="39">
        <v>4769680.71</v>
      </c>
      <c r="E67" s="39">
        <v>0</v>
      </c>
      <c r="F67" s="39">
        <f>D67-E67</f>
        <v>4769680.71</v>
      </c>
      <c r="G67" s="39">
        <v>146443.97</v>
      </c>
      <c r="H67" s="39">
        <v>0</v>
      </c>
      <c r="I67" s="39">
        <v>0</v>
      </c>
      <c r="J67" s="39">
        <f>G67-H67-I67</f>
        <v>146443.97</v>
      </c>
      <c r="K67" s="39">
        <v>1431289.82</v>
      </c>
      <c r="L67" s="20">
        <f>(F67+J67)/C67</f>
        <v>379.91689953632147</v>
      </c>
      <c r="M67" s="20">
        <f>K67/C67</f>
        <v>110.60972333848532</v>
      </c>
      <c r="N67" s="21">
        <f>(F67+J67+K67)/C67</f>
        <v>490.52662287480678</v>
      </c>
    </row>
    <row r="68" spans="1:14" ht="15" customHeight="1">
      <c r="A68" s="18" t="s">
        <v>140</v>
      </c>
      <c r="B68" s="19" t="s">
        <v>8</v>
      </c>
      <c r="C68" s="38">
        <v>13481</v>
      </c>
      <c r="D68" s="39">
        <v>5027128.46</v>
      </c>
      <c r="E68" s="39">
        <v>0</v>
      </c>
      <c r="F68" s="39">
        <f>D68-E68</f>
        <v>5027128.46</v>
      </c>
      <c r="G68" s="39">
        <v>485635.13</v>
      </c>
      <c r="H68" s="39">
        <v>0</v>
      </c>
      <c r="I68" s="39">
        <v>0</v>
      </c>
      <c r="J68" s="39">
        <f>G68-H68-I68</f>
        <v>485635.13</v>
      </c>
      <c r="K68" s="39">
        <v>2136937.1</v>
      </c>
      <c r="L68" s="20">
        <f>(F68+J68)/C68</f>
        <v>408.92838735998811</v>
      </c>
      <c r="M68" s="20">
        <f>K68/C68</f>
        <v>158.51473184481864</v>
      </c>
      <c r="N68" s="21">
        <f>(F68+J68+K68)/C68</f>
        <v>567.44311920480675</v>
      </c>
    </row>
    <row r="69" spans="1:14" ht="15" customHeight="1">
      <c r="A69" s="18" t="s">
        <v>77</v>
      </c>
      <c r="B69" s="19" t="s">
        <v>0</v>
      </c>
      <c r="C69" s="38">
        <v>6203</v>
      </c>
      <c r="D69" s="39">
        <v>1732297.19</v>
      </c>
      <c r="E69" s="39">
        <v>0</v>
      </c>
      <c r="F69" s="39">
        <f>D69-E69</f>
        <v>1732297.19</v>
      </c>
      <c r="G69" s="39">
        <v>44909.63</v>
      </c>
      <c r="H69" s="39">
        <v>0</v>
      </c>
      <c r="I69" s="39">
        <v>0</v>
      </c>
      <c r="J69" s="39">
        <f>G69-H69-I69</f>
        <v>44909.63</v>
      </c>
      <c r="K69" s="39">
        <v>461218.54</v>
      </c>
      <c r="L69" s="20">
        <f>(F69+J69)/C69</f>
        <v>286.50762856682246</v>
      </c>
      <c r="M69" s="20">
        <f>K69/C69</f>
        <v>74.354109301950672</v>
      </c>
      <c r="N69" s="21">
        <f>(F69+J69+K69)/C69</f>
        <v>360.86173786877316</v>
      </c>
    </row>
    <row r="70" spans="1:14" ht="15" customHeight="1">
      <c r="A70" s="18" t="s">
        <v>69</v>
      </c>
      <c r="B70" s="19" t="s">
        <v>0</v>
      </c>
      <c r="C70" s="38">
        <v>18527</v>
      </c>
      <c r="D70" s="39">
        <v>4879324.8499999996</v>
      </c>
      <c r="E70" s="39">
        <v>0</v>
      </c>
      <c r="F70" s="39">
        <f>D70-E70</f>
        <v>4879324.8499999996</v>
      </c>
      <c r="G70" s="39">
        <v>930310.12</v>
      </c>
      <c r="H70" s="39">
        <v>0</v>
      </c>
      <c r="I70" s="39">
        <v>0</v>
      </c>
      <c r="J70" s="39">
        <f>G70-H70-I70</f>
        <v>930310.12</v>
      </c>
      <c r="K70" s="39">
        <v>2257066.33</v>
      </c>
      <c r="L70" s="20">
        <f>(F70+J70)/C70</f>
        <v>313.57667026501861</v>
      </c>
      <c r="M70" s="20">
        <f>K70/C70</f>
        <v>121.82578561019054</v>
      </c>
      <c r="N70" s="21">
        <f>(F70+J70+K70)/C70</f>
        <v>435.40245587520917</v>
      </c>
    </row>
    <row r="71" spans="1:14" ht="15" customHeight="1">
      <c r="A71" s="18" t="s">
        <v>1</v>
      </c>
      <c r="B71" s="19" t="s">
        <v>0</v>
      </c>
      <c r="C71" s="38">
        <v>5308</v>
      </c>
      <c r="D71" s="39">
        <v>1801379.78</v>
      </c>
      <c r="E71" s="39">
        <v>0</v>
      </c>
      <c r="F71" s="39">
        <f>D71-E71</f>
        <v>1801379.78</v>
      </c>
      <c r="G71" s="39">
        <v>50286.33</v>
      </c>
      <c r="H71" s="39">
        <v>0</v>
      </c>
      <c r="I71" s="39">
        <v>0</v>
      </c>
      <c r="J71" s="39">
        <f>G71-H71-I71</f>
        <v>50286.33</v>
      </c>
      <c r="K71" s="39">
        <v>466318.65</v>
      </c>
      <c r="L71" s="20">
        <f>(F71+J71)/C71</f>
        <v>348.84440655614168</v>
      </c>
      <c r="M71" s="20">
        <f>K71/C71</f>
        <v>87.852044084400902</v>
      </c>
      <c r="N71" s="21">
        <f>(F71+J71+K71)/C71</f>
        <v>436.69645064054265</v>
      </c>
    </row>
    <row r="72" spans="1:14" ht="15" customHeight="1">
      <c r="A72" s="18" t="s">
        <v>137</v>
      </c>
      <c r="B72" s="19" t="s">
        <v>4</v>
      </c>
      <c r="C72" s="38">
        <v>5175</v>
      </c>
      <c r="D72" s="39">
        <v>1799866.3</v>
      </c>
      <c r="E72" s="39">
        <v>0</v>
      </c>
      <c r="F72" s="39">
        <f>D72-E72</f>
        <v>1799866.3</v>
      </c>
      <c r="G72" s="39">
        <v>98872.14</v>
      </c>
      <c r="H72" s="39">
        <v>0</v>
      </c>
      <c r="I72" s="39">
        <v>0</v>
      </c>
      <c r="J72" s="39">
        <f>G72-H72-I72</f>
        <v>98872.14</v>
      </c>
      <c r="K72" s="39">
        <v>572752.56000000006</v>
      </c>
      <c r="L72" s="20">
        <f>(F72+J72)/C72</f>
        <v>366.90597874396133</v>
      </c>
      <c r="M72" s="20">
        <f>K72/C72</f>
        <v>110.67682318840581</v>
      </c>
      <c r="N72" s="21">
        <f>(F72+J72+K72)/C72</f>
        <v>477.58280193236715</v>
      </c>
    </row>
    <row r="73" spans="1:14" ht="15" customHeight="1">
      <c r="A73" s="18" t="s">
        <v>52</v>
      </c>
      <c r="B73" s="19" t="s">
        <v>8</v>
      </c>
      <c r="C73" s="38">
        <v>13682</v>
      </c>
      <c r="D73" s="39">
        <v>5336107.33</v>
      </c>
      <c r="E73" s="39">
        <v>0</v>
      </c>
      <c r="F73" s="39">
        <f>D73-E73</f>
        <v>5336107.33</v>
      </c>
      <c r="G73" s="39">
        <v>3860740.97</v>
      </c>
      <c r="H73" s="39">
        <v>0</v>
      </c>
      <c r="I73" s="39">
        <v>0</v>
      </c>
      <c r="J73" s="39">
        <f>G73-H73-I73</f>
        <v>3860740.97</v>
      </c>
      <c r="K73" s="39">
        <v>6443006.6699999999</v>
      </c>
      <c r="L73" s="20">
        <f>(F73+J73)/C73</f>
        <v>672.18595965502129</v>
      </c>
      <c r="M73" s="20">
        <f>K73/C73</f>
        <v>470.91117307411196</v>
      </c>
      <c r="N73" s="21">
        <f>(F73+J73+K73)/C73</f>
        <v>1143.0971327291331</v>
      </c>
    </row>
    <row r="74" spans="1:14" ht="15" customHeight="1">
      <c r="A74" s="18" t="s">
        <v>28</v>
      </c>
      <c r="B74" s="19" t="s">
        <v>8</v>
      </c>
      <c r="C74" s="38">
        <v>6544</v>
      </c>
      <c r="D74" s="39">
        <v>2823025.59</v>
      </c>
      <c r="E74" s="39">
        <v>0</v>
      </c>
      <c r="F74" s="39">
        <f>D74-E74</f>
        <v>2823025.59</v>
      </c>
      <c r="G74" s="39">
        <v>67342.429999999993</v>
      </c>
      <c r="H74" s="39">
        <v>0</v>
      </c>
      <c r="I74" s="39">
        <v>0</v>
      </c>
      <c r="J74" s="39">
        <f>G74-H74-I74</f>
        <v>67342.429999999993</v>
      </c>
      <c r="K74" s="39">
        <v>1213780.1200000001</v>
      </c>
      <c r="L74" s="20">
        <f>(F74+J74)/C74</f>
        <v>441.68215464547677</v>
      </c>
      <c r="M74" s="20">
        <f>K74/C74</f>
        <v>185.47984718826407</v>
      </c>
      <c r="N74" s="21">
        <f>(F74+J74+K74)/C74</f>
        <v>627.16200183374087</v>
      </c>
    </row>
    <row r="75" spans="1:14" ht="15" customHeight="1">
      <c r="A75" s="18" t="s">
        <v>136</v>
      </c>
      <c r="B75" s="19" t="s">
        <v>5</v>
      </c>
      <c r="C75" s="38">
        <v>6579</v>
      </c>
      <c r="D75" s="39">
        <v>1603142.08</v>
      </c>
      <c r="E75" s="39">
        <v>0</v>
      </c>
      <c r="F75" s="39">
        <f>D75-E75</f>
        <v>1603142.08</v>
      </c>
      <c r="G75" s="39">
        <v>46911.839999999997</v>
      </c>
      <c r="H75" s="39">
        <v>0</v>
      </c>
      <c r="I75" s="39">
        <v>0</v>
      </c>
      <c r="J75" s="39">
        <f>G75-H75-I75</f>
        <v>46911.839999999997</v>
      </c>
      <c r="K75" s="39">
        <v>356837.2</v>
      </c>
      <c r="L75" s="20">
        <f>(F75+J75)/C75</f>
        <v>250.80618939048489</v>
      </c>
      <c r="M75" s="20">
        <f>K75/C75</f>
        <v>54.238820489436087</v>
      </c>
      <c r="N75" s="21">
        <f>(F75+J75+K75)/C75</f>
        <v>305.045009879921</v>
      </c>
    </row>
    <row r="76" spans="1:14" ht="15" customHeight="1">
      <c r="A76" s="18" t="s">
        <v>56</v>
      </c>
      <c r="B76" s="19" t="s">
        <v>4</v>
      </c>
      <c r="C76" s="38">
        <v>5559</v>
      </c>
      <c r="D76" s="39">
        <v>1617022.4</v>
      </c>
      <c r="E76" s="39">
        <v>0</v>
      </c>
      <c r="F76" s="39">
        <f>D76-E76</f>
        <v>1617022.4</v>
      </c>
      <c r="G76" s="39">
        <v>52896.62</v>
      </c>
      <c r="H76" s="39">
        <v>0</v>
      </c>
      <c r="I76" s="39">
        <v>0</v>
      </c>
      <c r="J76" s="39">
        <f>G76-H76-I76</f>
        <v>52896.62</v>
      </c>
      <c r="K76" s="39">
        <v>1004589.85</v>
      </c>
      <c r="L76" s="20">
        <f>(F76+J76)/C76</f>
        <v>300.39917611081131</v>
      </c>
      <c r="M76" s="20">
        <f>K76/C76</f>
        <v>180.71413023925166</v>
      </c>
      <c r="N76" s="21">
        <f>(F76+J76+K76)/C76</f>
        <v>481.113306350063</v>
      </c>
    </row>
    <row r="77" spans="1:14" ht="15" customHeight="1">
      <c r="A77" s="18" t="s">
        <v>92</v>
      </c>
      <c r="B77" s="19" t="s">
        <v>3</v>
      </c>
      <c r="C77" s="38">
        <v>18507</v>
      </c>
      <c r="D77" s="39">
        <v>4686454.12</v>
      </c>
      <c r="E77" s="39">
        <v>0</v>
      </c>
      <c r="F77" s="39">
        <f>D77-E77</f>
        <v>4686454.12</v>
      </c>
      <c r="G77" s="39">
        <v>424405.94</v>
      </c>
      <c r="H77" s="39">
        <v>0</v>
      </c>
      <c r="I77" s="39">
        <v>0</v>
      </c>
      <c r="J77" s="39">
        <f>G77-H77-I77</f>
        <v>424405.94</v>
      </c>
      <c r="K77" s="39">
        <v>771209.1</v>
      </c>
      <c r="L77" s="20">
        <f>(F77+J77)/C77</f>
        <v>276.15821364888961</v>
      </c>
      <c r="M77" s="20">
        <f>K77/C77</f>
        <v>41.671210893175555</v>
      </c>
      <c r="N77" s="21">
        <f>(F77+J77+K77)/C77</f>
        <v>317.82942454206517</v>
      </c>
    </row>
    <row r="78" spans="1:14" ht="15" customHeight="1">
      <c r="A78" s="18" t="s">
        <v>74</v>
      </c>
      <c r="B78" s="19" t="s">
        <v>0</v>
      </c>
      <c r="C78" s="38">
        <v>7220</v>
      </c>
      <c r="D78" s="39">
        <v>2573753.29</v>
      </c>
      <c r="E78" s="39">
        <v>0</v>
      </c>
      <c r="F78" s="39">
        <f>D78-E78</f>
        <v>2573753.29</v>
      </c>
      <c r="G78" s="39">
        <v>74779.92</v>
      </c>
      <c r="H78" s="39">
        <v>0</v>
      </c>
      <c r="I78" s="39">
        <v>0</v>
      </c>
      <c r="J78" s="39">
        <f>G78-H78-I78</f>
        <v>74779.92</v>
      </c>
      <c r="K78" s="39">
        <v>1256265</v>
      </c>
      <c r="L78" s="20">
        <f>(F78+J78)/C78</f>
        <v>366.8328545706371</v>
      </c>
      <c r="M78" s="20">
        <f>K78/C78</f>
        <v>173.99792243767314</v>
      </c>
      <c r="N78" s="21">
        <f>(F78+J78+K78)/C78</f>
        <v>540.83077700831029</v>
      </c>
    </row>
    <row r="79" spans="1:14" ht="15" customHeight="1">
      <c r="A79" s="18" t="s">
        <v>84</v>
      </c>
      <c r="B79" s="19" t="s">
        <v>0</v>
      </c>
      <c r="C79" s="38">
        <v>12159</v>
      </c>
      <c r="D79" s="39">
        <v>2986329.16</v>
      </c>
      <c r="E79" s="39">
        <v>0</v>
      </c>
      <c r="F79" s="39">
        <f>D79-E79</f>
        <v>2986329.16</v>
      </c>
      <c r="G79" s="39">
        <v>285479.7</v>
      </c>
      <c r="H79" s="39">
        <v>0</v>
      </c>
      <c r="I79" s="39">
        <v>0</v>
      </c>
      <c r="J79" s="39">
        <f>G79-H79-I79</f>
        <v>285479.7</v>
      </c>
      <c r="K79" s="39">
        <v>1417655.49</v>
      </c>
      <c r="L79" s="20">
        <f>(F79+J79)/C79</f>
        <v>269.08535734846618</v>
      </c>
      <c r="M79" s="20">
        <f>K79/C79</f>
        <v>116.59309893905748</v>
      </c>
      <c r="N79" s="21">
        <f>(F79+J79+K79)/C79</f>
        <v>385.67845628752372</v>
      </c>
    </row>
    <row r="80" spans="1:14" ht="15" customHeight="1">
      <c r="A80" s="18" t="s">
        <v>142</v>
      </c>
      <c r="B80" s="19" t="s">
        <v>0</v>
      </c>
      <c r="C80" s="38">
        <v>9951</v>
      </c>
      <c r="D80" s="39">
        <v>2961183.09</v>
      </c>
      <c r="E80" s="39">
        <v>0</v>
      </c>
      <c r="F80" s="39">
        <f>D80-E80</f>
        <v>2961183.09</v>
      </c>
      <c r="G80" s="39">
        <v>70317.27</v>
      </c>
      <c r="H80" s="39">
        <v>0</v>
      </c>
      <c r="I80" s="39">
        <v>0</v>
      </c>
      <c r="J80" s="39">
        <f>G80-H80-I80</f>
        <v>70317.27</v>
      </c>
      <c r="K80" s="39">
        <v>1026830.46</v>
      </c>
      <c r="L80" s="20">
        <f>(F80+J80)/C80</f>
        <v>304.64278564968345</v>
      </c>
      <c r="M80" s="20">
        <f>K80/C80</f>
        <v>103.18867048537835</v>
      </c>
      <c r="N80" s="21">
        <f>(F80+J80+K80)/C80</f>
        <v>407.83145613506179</v>
      </c>
    </row>
    <row r="81" spans="1:14" ht="15" customHeight="1">
      <c r="A81" s="18" t="s">
        <v>109</v>
      </c>
      <c r="B81" s="19" t="s">
        <v>8</v>
      </c>
      <c r="C81" s="38">
        <v>5741</v>
      </c>
      <c r="D81" s="39">
        <v>2080456.32</v>
      </c>
      <c r="E81" s="39">
        <v>0</v>
      </c>
      <c r="F81" s="39">
        <f>D81-E81</f>
        <v>2080456.32</v>
      </c>
      <c r="G81" s="39">
        <v>36522.22</v>
      </c>
      <c r="H81" s="39">
        <v>0</v>
      </c>
      <c r="I81" s="39">
        <v>0</v>
      </c>
      <c r="J81" s="39">
        <f>G81-H81-I81</f>
        <v>36522.22</v>
      </c>
      <c r="K81" s="39">
        <v>333954.11</v>
      </c>
      <c r="L81" s="20">
        <f>(F81+J81)/C81</f>
        <v>368.74735063577776</v>
      </c>
      <c r="M81" s="20">
        <f>K81/C81</f>
        <v>58.170024385995468</v>
      </c>
      <c r="N81" s="21">
        <f>(F81+J81+K81)/C81</f>
        <v>426.91737502177318</v>
      </c>
    </row>
    <row r="82" spans="1:14" ht="15" customHeight="1">
      <c r="A82" s="18" t="s">
        <v>112</v>
      </c>
      <c r="B82" s="19" t="s">
        <v>6</v>
      </c>
      <c r="C82" s="38">
        <v>6675</v>
      </c>
      <c r="D82" s="39">
        <v>2122102</v>
      </c>
      <c r="E82" s="39">
        <v>0</v>
      </c>
      <c r="F82" s="39">
        <f>D82-E82</f>
        <v>2122102</v>
      </c>
      <c r="G82" s="39">
        <v>43943.93</v>
      </c>
      <c r="H82" s="39">
        <v>0</v>
      </c>
      <c r="I82" s="39">
        <v>0</v>
      </c>
      <c r="J82" s="39">
        <f>G82-H82-I82</f>
        <v>43943.93</v>
      </c>
      <c r="K82" s="39">
        <v>1026100.94</v>
      </c>
      <c r="L82" s="20">
        <f>(F82+J82)/C82</f>
        <v>324.50126292134831</v>
      </c>
      <c r="M82" s="20">
        <f>K82/C82</f>
        <v>153.7229872659176</v>
      </c>
      <c r="N82" s="21">
        <f>(F82+J82+K82)/C82</f>
        <v>478.22425018726591</v>
      </c>
    </row>
    <row r="83" spans="1:14" ht="15" customHeight="1">
      <c r="A83" s="18" t="s">
        <v>154</v>
      </c>
      <c r="B83" s="19" t="s">
        <v>4</v>
      </c>
      <c r="C83" s="38">
        <v>11449</v>
      </c>
      <c r="D83" s="39">
        <v>2791961.5</v>
      </c>
      <c r="E83" s="39">
        <v>0</v>
      </c>
      <c r="F83" s="39">
        <f>D83-E83</f>
        <v>2791961.5</v>
      </c>
      <c r="G83" s="39">
        <v>117071.98</v>
      </c>
      <c r="H83" s="39">
        <v>0</v>
      </c>
      <c r="I83" s="39">
        <v>0</v>
      </c>
      <c r="J83" s="39">
        <f>G83-H83-I83</f>
        <v>117071.98</v>
      </c>
      <c r="K83" s="39">
        <v>1209430.6299999999</v>
      </c>
      <c r="L83" s="20">
        <f>(F83+J83)/C83</f>
        <v>254.08625032753952</v>
      </c>
      <c r="M83" s="20">
        <f>K83/C83</f>
        <v>105.63635514018691</v>
      </c>
      <c r="N83" s="21">
        <f>(F83+J83+K83)/C83</f>
        <v>359.72260546772645</v>
      </c>
    </row>
    <row r="84" spans="1:14" ht="15" customHeight="1">
      <c r="A84" s="18" t="s">
        <v>90</v>
      </c>
      <c r="B84" s="19" t="s">
        <v>8</v>
      </c>
      <c r="C84" s="38">
        <v>18316</v>
      </c>
      <c r="D84" s="39">
        <v>5280773.99</v>
      </c>
      <c r="E84" s="39">
        <v>0</v>
      </c>
      <c r="F84" s="39">
        <f>D84-E84</f>
        <v>5280773.99</v>
      </c>
      <c r="G84" s="39">
        <v>143278.22</v>
      </c>
      <c r="H84" s="39">
        <v>0</v>
      </c>
      <c r="I84" s="39">
        <v>0</v>
      </c>
      <c r="J84" s="39">
        <f>G84-H84-I84</f>
        <v>143278.22</v>
      </c>
      <c r="K84" s="39">
        <v>1886955.04</v>
      </c>
      <c r="L84" s="20">
        <f>(F84+J84)/C84</f>
        <v>296.13737770255511</v>
      </c>
      <c r="M84" s="20">
        <f>K84/C84</f>
        <v>103.02222319283686</v>
      </c>
      <c r="N84" s="21">
        <f>(F84+J84+K84)/C84</f>
        <v>399.15960089539203</v>
      </c>
    </row>
    <row r="85" spans="1:14" ht="15" customHeight="1">
      <c r="A85" s="18" t="s">
        <v>96</v>
      </c>
      <c r="B85" s="19" t="s">
        <v>3</v>
      </c>
      <c r="C85" s="38">
        <v>5381</v>
      </c>
      <c r="D85" s="39">
        <v>1251690.72</v>
      </c>
      <c r="E85" s="39">
        <v>0</v>
      </c>
      <c r="F85" s="39">
        <f>D85-E85</f>
        <v>1251690.72</v>
      </c>
      <c r="G85" s="39">
        <v>41648.44</v>
      </c>
      <c r="H85" s="39">
        <v>0</v>
      </c>
      <c r="I85" s="39">
        <v>0</v>
      </c>
      <c r="J85" s="39">
        <f>G85-H85-I85</f>
        <v>41648.44</v>
      </c>
      <c r="K85" s="39">
        <v>357336.47</v>
      </c>
      <c r="L85" s="20">
        <f>(F85+J85)/C85</f>
        <v>240.35293811559188</v>
      </c>
      <c r="M85" s="20">
        <f>K85/C85</f>
        <v>66.407074893142536</v>
      </c>
      <c r="N85" s="21">
        <f>(F85+J85+K85)/C85</f>
        <v>306.7600130087344</v>
      </c>
    </row>
    <row r="86" spans="1:14" ht="15" customHeight="1">
      <c r="A86" s="18" t="s">
        <v>60</v>
      </c>
      <c r="B86" s="19" t="s">
        <v>4</v>
      </c>
      <c r="C86" s="38">
        <v>11375</v>
      </c>
      <c r="D86" s="39">
        <v>3204656.2</v>
      </c>
      <c r="E86" s="39">
        <v>0</v>
      </c>
      <c r="F86" s="39">
        <f>D86-E86</f>
        <v>3204656.2</v>
      </c>
      <c r="G86" s="39">
        <v>109393.49</v>
      </c>
      <c r="H86" s="39">
        <v>0</v>
      </c>
      <c r="I86" s="39">
        <v>0</v>
      </c>
      <c r="J86" s="39">
        <f>G86-H86-I86</f>
        <v>109393.49</v>
      </c>
      <c r="K86" s="39">
        <v>1621970.63</v>
      </c>
      <c r="L86" s="20">
        <f>(F86+J86)/C86</f>
        <v>291.34502769230772</v>
      </c>
      <c r="M86" s="20">
        <f>K86/C86</f>
        <v>142.59082461538461</v>
      </c>
      <c r="N86" s="21">
        <f>(F86+J86+K86)/C86</f>
        <v>433.93585230769236</v>
      </c>
    </row>
    <row r="87" spans="1:14" ht="15" customHeight="1">
      <c r="A87" s="18" t="s">
        <v>21</v>
      </c>
      <c r="B87" s="19" t="s">
        <v>7</v>
      </c>
      <c r="C87" s="38">
        <v>17857</v>
      </c>
      <c r="D87" s="39">
        <v>16132015.220000001</v>
      </c>
      <c r="E87" s="39">
        <v>0</v>
      </c>
      <c r="F87" s="39">
        <f>D87-E87</f>
        <v>16132015.220000001</v>
      </c>
      <c r="G87" s="39">
        <v>710699.48</v>
      </c>
      <c r="H87" s="39">
        <v>0</v>
      </c>
      <c r="I87" s="39">
        <v>0</v>
      </c>
      <c r="J87" s="39">
        <f>G87-H87-I87</f>
        <v>710699.48</v>
      </c>
      <c r="K87" s="39">
        <v>2841293.96</v>
      </c>
      <c r="L87" s="20">
        <f>(F87+J87)/C87</f>
        <v>943.19956879655035</v>
      </c>
      <c r="M87" s="20">
        <f>K87/C87</f>
        <v>159.11373466987735</v>
      </c>
      <c r="N87" s="21">
        <f>(F87+J87+K87)/C87</f>
        <v>1102.3133034664277</v>
      </c>
    </row>
    <row r="88" spans="1:14" ht="15" customHeight="1">
      <c r="A88" s="18" t="s">
        <v>62</v>
      </c>
      <c r="B88" s="19" t="s">
        <v>8</v>
      </c>
      <c r="C88" s="38">
        <v>19271</v>
      </c>
      <c r="D88" s="39">
        <v>6838467.8099999996</v>
      </c>
      <c r="E88" s="39">
        <v>0</v>
      </c>
      <c r="F88" s="39">
        <f>D88-E88</f>
        <v>6838467.8099999996</v>
      </c>
      <c r="G88" s="39">
        <v>103729.66</v>
      </c>
      <c r="H88" s="39">
        <v>0</v>
      </c>
      <c r="I88" s="39">
        <v>0</v>
      </c>
      <c r="J88" s="39">
        <f>G88-H88-I88</f>
        <v>103729.66</v>
      </c>
      <c r="K88" s="39">
        <v>1076753.95</v>
      </c>
      <c r="L88" s="20">
        <f>(F88+J88)/C88</f>
        <v>360.24064501063771</v>
      </c>
      <c r="M88" s="20">
        <f>K88/C88</f>
        <v>55.874316330237143</v>
      </c>
      <c r="N88" s="21">
        <f>(F88+J88+K88)/C88</f>
        <v>416.11496134087491</v>
      </c>
    </row>
    <row r="89" spans="1:14" ht="15" customHeight="1">
      <c r="A89" s="18" t="s">
        <v>55</v>
      </c>
      <c r="B89" s="19" t="s">
        <v>4</v>
      </c>
      <c r="C89" s="38">
        <v>10041</v>
      </c>
      <c r="D89" s="39">
        <v>2752976.51</v>
      </c>
      <c r="E89" s="39">
        <v>0</v>
      </c>
      <c r="F89" s="39">
        <f>D89-E89</f>
        <v>2752976.51</v>
      </c>
      <c r="G89" s="39">
        <v>299028.18</v>
      </c>
      <c r="H89" s="39">
        <v>0</v>
      </c>
      <c r="I89" s="39">
        <v>0</v>
      </c>
      <c r="J89" s="39">
        <f>G89-H89-I89</f>
        <v>299028.18</v>
      </c>
      <c r="K89" s="39">
        <v>3389198.19</v>
      </c>
      <c r="L89" s="20">
        <f>(F89+J89)/C89</f>
        <v>303.95425654815256</v>
      </c>
      <c r="M89" s="20">
        <f>K89/C89</f>
        <v>337.53592172094415</v>
      </c>
      <c r="N89" s="21">
        <f>(F89+J89+K89)/C89</f>
        <v>641.49017826909665</v>
      </c>
    </row>
    <row r="90" spans="1:14" ht="15" customHeight="1">
      <c r="A90" s="18" t="s">
        <v>22</v>
      </c>
      <c r="B90" s="19" t="s">
        <v>3</v>
      </c>
      <c r="C90" s="38">
        <v>7386</v>
      </c>
      <c r="D90" s="39">
        <v>7875502.4400000004</v>
      </c>
      <c r="E90" s="39">
        <v>0</v>
      </c>
      <c r="F90" s="39">
        <f>D90-E90</f>
        <v>7875502.4400000004</v>
      </c>
      <c r="G90" s="39">
        <v>253533.63</v>
      </c>
      <c r="H90" s="39">
        <v>0</v>
      </c>
      <c r="I90" s="39">
        <v>0</v>
      </c>
      <c r="J90" s="39">
        <f>G90-H90-I90</f>
        <v>253533.63</v>
      </c>
      <c r="K90" s="39">
        <v>1205153.55</v>
      </c>
      <c r="L90" s="20">
        <f>(F90+J90)/C90</f>
        <v>1100.6006051990253</v>
      </c>
      <c r="M90" s="20">
        <f>K90/C90</f>
        <v>163.16728269699431</v>
      </c>
      <c r="N90" s="21">
        <f>(F90+J90+K90)/C90</f>
        <v>1263.7678878960196</v>
      </c>
    </row>
    <row r="91" spans="1:14" ht="15" customHeight="1">
      <c r="A91" s="18" t="s">
        <v>168</v>
      </c>
      <c r="B91" s="19" t="s">
        <v>7</v>
      </c>
      <c r="C91" s="38">
        <v>5413</v>
      </c>
      <c r="D91" s="39">
        <v>1509697.38</v>
      </c>
      <c r="E91" s="39">
        <v>0</v>
      </c>
      <c r="F91" s="39">
        <f>D91-E91</f>
        <v>1509697.38</v>
      </c>
      <c r="G91" s="39">
        <v>262607.32</v>
      </c>
      <c r="H91" s="39">
        <v>0</v>
      </c>
      <c r="I91" s="39">
        <v>0</v>
      </c>
      <c r="J91" s="39">
        <f>G91-H91-I91</f>
        <v>262607.32</v>
      </c>
      <c r="K91" s="39">
        <v>1289240.8799999999</v>
      </c>
      <c r="L91" s="20">
        <f>(F91+J91)/C91</f>
        <v>327.41634952891189</v>
      </c>
      <c r="M91" s="20">
        <f>K91/C91</f>
        <v>238.17492702752631</v>
      </c>
      <c r="N91" s="21">
        <f>(F91+J91+K91)/C91</f>
        <v>565.59127655643817</v>
      </c>
    </row>
    <row r="92" spans="1:14" ht="15" customHeight="1">
      <c r="A92" s="18" t="s">
        <v>24</v>
      </c>
      <c r="B92" s="19" t="s">
        <v>0</v>
      </c>
      <c r="C92" s="38">
        <v>8349</v>
      </c>
      <c r="D92" s="39">
        <v>6579211.8399999999</v>
      </c>
      <c r="E92" s="39">
        <v>0</v>
      </c>
      <c r="F92" s="39">
        <f>D92-E92</f>
        <v>6579211.8399999999</v>
      </c>
      <c r="G92" s="39">
        <v>521691.2</v>
      </c>
      <c r="H92" s="39">
        <v>0</v>
      </c>
      <c r="I92" s="39">
        <v>0</v>
      </c>
      <c r="J92" s="39">
        <f>G92-H92-I92</f>
        <v>521691.2</v>
      </c>
      <c r="K92" s="39">
        <v>3999523.51</v>
      </c>
      <c r="L92" s="20">
        <f>(F92+J92)/C92</f>
        <v>850.50940711462454</v>
      </c>
      <c r="M92" s="20">
        <f>K92/C92</f>
        <v>479.04222182297281</v>
      </c>
      <c r="N92" s="21">
        <f>(F92+J92+K92)/C92</f>
        <v>1329.5516289375973</v>
      </c>
    </row>
    <row r="93" spans="1:14" ht="15" customHeight="1">
      <c r="A93" s="18" t="s">
        <v>99</v>
      </c>
      <c r="B93" s="19" t="s">
        <v>0</v>
      </c>
      <c r="C93" s="38">
        <v>5376</v>
      </c>
      <c r="D93" s="39">
        <v>1347110.14</v>
      </c>
      <c r="E93" s="39">
        <v>0</v>
      </c>
      <c r="F93" s="39">
        <f>D93-E93</f>
        <v>1347110.14</v>
      </c>
      <c r="G93" s="39">
        <v>32510.53</v>
      </c>
      <c r="H93" s="39">
        <v>0</v>
      </c>
      <c r="I93" s="39">
        <v>0</v>
      </c>
      <c r="J93" s="39">
        <f>G93-H93-I93</f>
        <v>32510.53</v>
      </c>
      <c r="K93" s="39">
        <v>399795.35</v>
      </c>
      <c r="L93" s="20">
        <f>(F93+J93)/C93</f>
        <v>256.6258686755952</v>
      </c>
      <c r="M93" s="20">
        <f>K93/C93</f>
        <v>74.366694568452374</v>
      </c>
      <c r="N93" s="21">
        <f>(F93+J93+K93)/C93</f>
        <v>330.99256324404763</v>
      </c>
    </row>
    <row r="94" spans="1:14" ht="15" customHeight="1">
      <c r="A94" s="18" t="s">
        <v>58</v>
      </c>
      <c r="B94" s="19" t="s">
        <v>8</v>
      </c>
      <c r="C94" s="38">
        <v>7003</v>
      </c>
      <c r="D94" s="39">
        <v>2168515.9</v>
      </c>
      <c r="E94" s="39">
        <v>0</v>
      </c>
      <c r="F94" s="39">
        <f>D94-E94</f>
        <v>2168515.9</v>
      </c>
      <c r="G94" s="39">
        <v>90000.06</v>
      </c>
      <c r="H94" s="39">
        <v>0</v>
      </c>
      <c r="I94" s="39">
        <v>0</v>
      </c>
      <c r="J94" s="39">
        <f>G94-H94-I94</f>
        <v>90000.06</v>
      </c>
      <c r="K94" s="39">
        <v>976104.69</v>
      </c>
      <c r="L94" s="20">
        <f>(F94+J94)/C94</f>
        <v>322.50691989147509</v>
      </c>
      <c r="M94" s="20">
        <f>K94/C94</f>
        <v>139.383791232329</v>
      </c>
      <c r="N94" s="21">
        <f>(F94+J94+K94)/C94</f>
        <v>461.89071112380407</v>
      </c>
    </row>
    <row r="95" spans="1:14" ht="15" customHeight="1">
      <c r="A95" s="18" t="s">
        <v>45</v>
      </c>
      <c r="B95" s="19" t="s">
        <v>5</v>
      </c>
      <c r="C95" s="38">
        <v>9125</v>
      </c>
      <c r="D95" s="39">
        <v>3813427.44</v>
      </c>
      <c r="E95" s="39">
        <v>0</v>
      </c>
      <c r="F95" s="39">
        <f>D95-E95</f>
        <v>3813427.44</v>
      </c>
      <c r="G95" s="39">
        <v>119974.27</v>
      </c>
      <c r="H95" s="39">
        <v>0</v>
      </c>
      <c r="I95" s="39">
        <v>0</v>
      </c>
      <c r="J95" s="39">
        <f>G95-H95-I95</f>
        <v>119974.27</v>
      </c>
      <c r="K95" s="39">
        <v>388497.18</v>
      </c>
      <c r="L95" s="20">
        <f>(F95+J95)/C95</f>
        <v>431.05772164383563</v>
      </c>
      <c r="M95" s="20">
        <f>K95/C95</f>
        <v>42.575033424657533</v>
      </c>
      <c r="N95" s="21">
        <f>(F95+J95+K95)/C95</f>
        <v>473.63275506849311</v>
      </c>
    </row>
    <row r="96" spans="1:14" ht="15" customHeight="1">
      <c r="A96" s="18" t="s">
        <v>149</v>
      </c>
      <c r="B96" s="19" t="s">
        <v>5</v>
      </c>
      <c r="C96" s="38">
        <v>5317</v>
      </c>
      <c r="D96" s="39">
        <v>1245847.33</v>
      </c>
      <c r="E96" s="39">
        <v>0</v>
      </c>
      <c r="F96" s="39">
        <f>D96-E96</f>
        <v>1245847.33</v>
      </c>
      <c r="G96" s="39">
        <v>51287.199999999997</v>
      </c>
      <c r="H96" s="39">
        <v>0</v>
      </c>
      <c r="I96" s="39">
        <v>0</v>
      </c>
      <c r="J96" s="39">
        <f>G96-H96-I96</f>
        <v>51287.199999999997</v>
      </c>
      <c r="K96" s="39">
        <v>227229.07</v>
      </c>
      <c r="L96" s="20">
        <f>(F96+J96)/C96</f>
        <v>243.95985141997369</v>
      </c>
      <c r="M96" s="20">
        <f>K96/C96</f>
        <v>42.736330637577581</v>
      </c>
      <c r="N96" s="21">
        <f>(F96+J96+K96)/C96</f>
        <v>286.69618205755125</v>
      </c>
    </row>
    <row r="97" spans="1:14" ht="15" customHeight="1">
      <c r="A97" s="18" t="s">
        <v>53</v>
      </c>
      <c r="B97" s="19" t="s">
        <v>0</v>
      </c>
      <c r="C97" s="38">
        <v>14803</v>
      </c>
      <c r="D97" s="39">
        <v>3860216.43</v>
      </c>
      <c r="E97" s="39">
        <v>0</v>
      </c>
      <c r="F97" s="39">
        <f>D97-E97</f>
        <v>3860216.43</v>
      </c>
      <c r="G97" s="39">
        <v>197709.64</v>
      </c>
      <c r="H97" s="39">
        <v>0</v>
      </c>
      <c r="I97" s="39">
        <v>0</v>
      </c>
      <c r="J97" s="39">
        <f>G97-H97-I97</f>
        <v>197709.64</v>
      </c>
      <c r="K97" s="39">
        <v>2249126.21</v>
      </c>
      <c r="L97" s="20">
        <f>(F97+J97)/C97</f>
        <v>274.12862730527598</v>
      </c>
      <c r="M97" s="20">
        <f>K97/C97</f>
        <v>151.93718908329393</v>
      </c>
      <c r="N97" s="21">
        <f>(F97+J97+K97)/C97</f>
        <v>426.06581638856989</v>
      </c>
    </row>
    <row r="98" spans="1:14" ht="15" customHeight="1">
      <c r="A98" s="18" t="s">
        <v>91</v>
      </c>
      <c r="B98" s="19" t="s">
        <v>8</v>
      </c>
      <c r="C98" s="38">
        <v>9427</v>
      </c>
      <c r="D98" s="39">
        <v>2375925.41</v>
      </c>
      <c r="E98" s="39">
        <v>0</v>
      </c>
      <c r="F98" s="39">
        <f>D98-E98</f>
        <v>2375925.41</v>
      </c>
      <c r="G98" s="39">
        <v>87586.25</v>
      </c>
      <c r="H98" s="39">
        <v>0</v>
      </c>
      <c r="I98" s="39">
        <v>0</v>
      </c>
      <c r="J98" s="39">
        <f>G98-H98-I98</f>
        <v>87586.25</v>
      </c>
      <c r="K98" s="39">
        <v>476466.92</v>
      </c>
      <c r="L98" s="20">
        <f>(F98+J98)/C98</f>
        <v>261.32509387928292</v>
      </c>
      <c r="M98" s="20">
        <f>K98/C98</f>
        <v>50.54279410204731</v>
      </c>
      <c r="N98" s="21">
        <f>(F98+J98+K98)/C98</f>
        <v>311.86788798133023</v>
      </c>
    </row>
    <row r="99" spans="1:14" ht="15" customHeight="1">
      <c r="A99" s="18" t="s">
        <v>102</v>
      </c>
      <c r="B99" s="19" t="s">
        <v>3</v>
      </c>
      <c r="C99" s="38">
        <v>6354</v>
      </c>
      <c r="D99" s="39">
        <v>1756919.98</v>
      </c>
      <c r="E99" s="39">
        <v>0</v>
      </c>
      <c r="F99" s="39">
        <f>D99-E99</f>
        <v>1756919.98</v>
      </c>
      <c r="G99" s="39">
        <v>80947</v>
      </c>
      <c r="H99" s="39">
        <v>0</v>
      </c>
      <c r="I99" s="39">
        <v>0</v>
      </c>
      <c r="J99" s="39">
        <f>G99-H99-I99</f>
        <v>80947</v>
      </c>
      <c r="K99" s="39">
        <v>448196.85</v>
      </c>
      <c r="L99" s="20">
        <f>(F99+J99)/C99</f>
        <v>289.24566887000316</v>
      </c>
      <c r="M99" s="20">
        <f>K99/C99</f>
        <v>70.5377478753541</v>
      </c>
      <c r="N99" s="21">
        <f>(F99+J99+K99)/C99</f>
        <v>359.78341674535727</v>
      </c>
    </row>
    <row r="100" spans="1:14" ht="15" customHeight="1">
      <c r="A100" s="18" t="s">
        <v>143</v>
      </c>
      <c r="B100" s="19" t="s">
        <v>6</v>
      </c>
      <c r="C100" s="38">
        <v>7887</v>
      </c>
      <c r="D100" s="39">
        <v>2538903.09</v>
      </c>
      <c r="E100" s="39">
        <v>0</v>
      </c>
      <c r="F100" s="39">
        <f>D100-E100</f>
        <v>2538903.09</v>
      </c>
      <c r="G100" s="39">
        <v>46799.3</v>
      </c>
      <c r="H100" s="39">
        <v>0</v>
      </c>
      <c r="I100" s="39">
        <v>0</v>
      </c>
      <c r="J100" s="39">
        <f>G100-H100-I100</f>
        <v>46799.3</v>
      </c>
      <c r="K100" s="39">
        <v>1227266.74</v>
      </c>
      <c r="L100" s="20">
        <f>(F100+J100)/C100</f>
        <v>327.84358945099524</v>
      </c>
      <c r="M100" s="20">
        <f>K100/C100</f>
        <v>155.60628122226447</v>
      </c>
      <c r="N100" s="21">
        <f>(F100+J100+K100)/C100</f>
        <v>483.4498706732598</v>
      </c>
    </row>
    <row r="101" spans="1:14" ht="15" customHeight="1">
      <c r="A101" s="18" t="s">
        <v>147</v>
      </c>
      <c r="B101" s="19" t="s">
        <v>0</v>
      </c>
      <c r="C101" s="38">
        <v>5709</v>
      </c>
      <c r="D101" s="39">
        <v>1677603.01</v>
      </c>
      <c r="E101" s="39">
        <v>0</v>
      </c>
      <c r="F101" s="39">
        <f>D101-E101</f>
        <v>1677603.01</v>
      </c>
      <c r="G101" s="39">
        <v>44697.04</v>
      </c>
      <c r="H101" s="39">
        <v>0</v>
      </c>
      <c r="I101" s="39">
        <v>0</v>
      </c>
      <c r="J101" s="39">
        <f>G101-H101-I101</f>
        <v>44697.04</v>
      </c>
      <c r="K101" s="39">
        <v>1071368.8400000001</v>
      </c>
      <c r="L101" s="20">
        <f>(F101+J101)/C101</f>
        <v>301.68156419688211</v>
      </c>
      <c r="M101" s="20">
        <f>K101/C101</f>
        <v>187.66313540024524</v>
      </c>
      <c r="N101" s="21">
        <f>(F101+J101+K101)/C101</f>
        <v>489.34469959712737</v>
      </c>
    </row>
    <row r="102" spans="1:14" ht="15" customHeight="1">
      <c r="A102" s="18" t="s">
        <v>27</v>
      </c>
      <c r="B102" s="19" t="s">
        <v>8</v>
      </c>
      <c r="C102" s="38">
        <v>17418</v>
      </c>
      <c r="D102" s="39">
        <v>6987147.5199999996</v>
      </c>
      <c r="E102" s="39">
        <v>0</v>
      </c>
      <c r="F102" s="39">
        <f>D102-E102</f>
        <v>6987147.5199999996</v>
      </c>
      <c r="G102" s="39">
        <v>165842.54</v>
      </c>
      <c r="H102" s="39">
        <v>0</v>
      </c>
      <c r="I102" s="39">
        <v>0</v>
      </c>
      <c r="J102" s="39">
        <f>G102-H102-I102</f>
        <v>165842.54</v>
      </c>
      <c r="K102" s="39">
        <v>8456843.6699999999</v>
      </c>
      <c r="L102" s="20">
        <f>(F102+J102)/C102</f>
        <v>410.66655528763346</v>
      </c>
      <c r="M102" s="20">
        <f>K102/C102</f>
        <v>485.52323286255597</v>
      </c>
      <c r="N102" s="21">
        <f>(F102+J102+K102)/C102</f>
        <v>896.18978815018943</v>
      </c>
    </row>
    <row r="103" spans="1:14" ht="15" customHeight="1">
      <c r="A103" s="18" t="s">
        <v>63</v>
      </c>
      <c r="B103" s="19" t="s">
        <v>0</v>
      </c>
      <c r="C103" s="38">
        <v>9436</v>
      </c>
      <c r="D103" s="39">
        <v>2685528.71</v>
      </c>
      <c r="E103" s="39">
        <v>0</v>
      </c>
      <c r="F103" s="39">
        <f>D103-E103</f>
        <v>2685528.71</v>
      </c>
      <c r="G103" s="39">
        <v>84132.34</v>
      </c>
      <c r="H103" s="39">
        <v>0</v>
      </c>
      <c r="I103" s="39">
        <v>0</v>
      </c>
      <c r="J103" s="39">
        <f>G103-H103-I103</f>
        <v>84132.34</v>
      </c>
      <c r="K103" s="39">
        <v>1304137.08</v>
      </c>
      <c r="L103" s="20">
        <f>(F103+J103)/C103</f>
        <v>293.52067083509962</v>
      </c>
      <c r="M103" s="20">
        <f>K103/C103</f>
        <v>138.20867740568039</v>
      </c>
      <c r="N103" s="21">
        <f>(F103+J103+K103)/C103</f>
        <v>431.72934824077998</v>
      </c>
    </row>
    <row r="104" spans="1:14" ht="15" customHeight="1">
      <c r="A104" s="18" t="s">
        <v>44</v>
      </c>
      <c r="B104" s="19" t="s">
        <v>2</v>
      </c>
      <c r="C104" s="38">
        <v>10726</v>
      </c>
      <c r="D104" s="39">
        <v>3474635.64</v>
      </c>
      <c r="E104" s="39">
        <v>0</v>
      </c>
      <c r="F104" s="39">
        <f>D104-E104</f>
        <v>3474635.64</v>
      </c>
      <c r="G104" s="39">
        <v>703547.47</v>
      </c>
      <c r="H104" s="39">
        <v>0</v>
      </c>
      <c r="I104" s="39">
        <v>0</v>
      </c>
      <c r="J104" s="39">
        <f>G104-H104-I104</f>
        <v>703547.47</v>
      </c>
      <c r="K104" s="39">
        <v>2922431.62</v>
      </c>
      <c r="L104" s="20">
        <f>(F104+J104)/C104</f>
        <v>389.53786220399036</v>
      </c>
      <c r="M104" s="20">
        <f>K104/C104</f>
        <v>272.46239231773262</v>
      </c>
      <c r="N104" s="21">
        <f>(F104+J104+K104)/C104</f>
        <v>662.00025452172292</v>
      </c>
    </row>
    <row r="105" spans="1:14" ht="15" customHeight="1">
      <c r="A105" s="18" t="s">
        <v>134</v>
      </c>
      <c r="B105" s="19" t="s">
        <v>8</v>
      </c>
      <c r="C105" s="38">
        <v>9161</v>
      </c>
      <c r="D105" s="39">
        <v>3277122.89</v>
      </c>
      <c r="E105" s="39">
        <v>0</v>
      </c>
      <c r="F105" s="39">
        <f>D105-E105</f>
        <v>3277122.89</v>
      </c>
      <c r="G105" s="39">
        <v>330158.68</v>
      </c>
      <c r="H105" s="39">
        <v>0</v>
      </c>
      <c r="I105" s="39">
        <v>0</v>
      </c>
      <c r="J105" s="39">
        <f>G105-H105-I105</f>
        <v>330158.68</v>
      </c>
      <c r="K105" s="39">
        <v>501574.91</v>
      </c>
      <c r="L105" s="20">
        <f>(F105+J105)/C105</f>
        <v>393.7650442091475</v>
      </c>
      <c r="M105" s="20">
        <f>K105/C105</f>
        <v>54.751109049230429</v>
      </c>
      <c r="N105" s="21">
        <f>(F105+J105+K105)/C105</f>
        <v>448.51615325837798</v>
      </c>
    </row>
    <row r="106" spans="1:14" ht="15" customHeight="1">
      <c r="A106" s="18" t="s">
        <v>126</v>
      </c>
      <c r="B106" s="19" t="s">
        <v>2</v>
      </c>
      <c r="C106" s="38">
        <v>12537</v>
      </c>
      <c r="D106" s="39">
        <v>20527080.32</v>
      </c>
      <c r="E106" s="39">
        <v>0</v>
      </c>
      <c r="F106" s="39">
        <f>D106-E106</f>
        <v>20527080.32</v>
      </c>
      <c r="G106" s="39">
        <v>4240557.18</v>
      </c>
      <c r="H106" s="39">
        <v>0</v>
      </c>
      <c r="I106" s="39">
        <v>0</v>
      </c>
      <c r="J106" s="39">
        <f>G106-H106-I106</f>
        <v>4240557.18</v>
      </c>
      <c r="K106" s="39">
        <v>8531523.8200000003</v>
      </c>
      <c r="L106" s="20">
        <f>(F106+J106)/C106</f>
        <v>1975.5633325356944</v>
      </c>
      <c r="M106" s="20">
        <f>K106/C106</f>
        <v>680.50760309483928</v>
      </c>
      <c r="N106" s="21">
        <f>(F106+J106+K106)/C106</f>
        <v>2656.0709356305338</v>
      </c>
    </row>
    <row r="107" spans="1:14" ht="15" customHeight="1">
      <c r="A107" s="18" t="s">
        <v>64</v>
      </c>
      <c r="B107" s="19" t="s">
        <v>8</v>
      </c>
      <c r="C107" s="38">
        <v>6798</v>
      </c>
      <c r="D107" s="39">
        <v>2188252.0099999998</v>
      </c>
      <c r="E107" s="39">
        <v>0</v>
      </c>
      <c r="F107" s="39">
        <f>D107-E107</f>
        <v>2188252.0099999998</v>
      </c>
      <c r="G107" s="39">
        <v>74627.61</v>
      </c>
      <c r="H107" s="39">
        <v>0</v>
      </c>
      <c r="I107" s="39">
        <v>0</v>
      </c>
      <c r="J107" s="39">
        <f>G107-H107-I107</f>
        <v>74627.61</v>
      </c>
      <c r="K107" s="39">
        <v>1223682.76</v>
      </c>
      <c r="L107" s="20">
        <f>(F107+J107)/C107</f>
        <v>332.87431891732859</v>
      </c>
      <c r="M107" s="20">
        <f>K107/C107</f>
        <v>180.00629008531922</v>
      </c>
      <c r="N107" s="21">
        <f>(F107+J107+K107)/C107</f>
        <v>512.88060900264782</v>
      </c>
    </row>
    <row r="108" spans="1:14" ht="15" customHeight="1">
      <c r="A108" s="18" t="s">
        <v>98</v>
      </c>
      <c r="B108" s="19" t="s">
        <v>6</v>
      </c>
      <c r="C108" s="38">
        <v>5441</v>
      </c>
      <c r="D108" s="39">
        <v>1244786.99</v>
      </c>
      <c r="E108" s="39">
        <v>0</v>
      </c>
      <c r="F108" s="39">
        <f>D108-E108</f>
        <v>1244786.99</v>
      </c>
      <c r="G108" s="39">
        <v>40363.83</v>
      </c>
      <c r="H108" s="39">
        <v>0</v>
      </c>
      <c r="I108" s="39">
        <v>0</v>
      </c>
      <c r="J108" s="39">
        <f>G108-H108-I108</f>
        <v>40363.83</v>
      </c>
      <c r="K108" s="39">
        <v>501659.75</v>
      </c>
      <c r="L108" s="20">
        <f>(F108+J108)/C108</f>
        <v>236.19754089321816</v>
      </c>
      <c r="M108" s="20">
        <f>K108/C108</f>
        <v>92.199917294614963</v>
      </c>
      <c r="N108" s="21">
        <f>(F108+J108+K108)/C108</f>
        <v>328.39745818783314</v>
      </c>
    </row>
    <row r="109" spans="1:14" ht="15" customHeight="1">
      <c r="A109" s="18" t="s">
        <v>43</v>
      </c>
      <c r="B109" s="19" t="s">
        <v>4</v>
      </c>
      <c r="C109" s="38">
        <v>5325</v>
      </c>
      <c r="D109" s="39">
        <v>1680019.32</v>
      </c>
      <c r="E109" s="39">
        <v>0</v>
      </c>
      <c r="F109" s="39">
        <f>D109-E109</f>
        <v>1680019.32</v>
      </c>
      <c r="G109" s="39">
        <v>67285.929999999993</v>
      </c>
      <c r="H109" s="39">
        <v>0</v>
      </c>
      <c r="I109" s="39">
        <v>0</v>
      </c>
      <c r="J109" s="39">
        <f>G109-H109-I109</f>
        <v>67285.929999999993</v>
      </c>
      <c r="K109" s="39">
        <v>1379856.57</v>
      </c>
      <c r="L109" s="20">
        <f>(F109+J109)/C109</f>
        <v>328.132441314554</v>
      </c>
      <c r="M109" s="20">
        <f>K109/C109</f>
        <v>259.12799436619719</v>
      </c>
      <c r="N109" s="21">
        <f>(F109+J109+K109)/C109</f>
        <v>587.26043568075124</v>
      </c>
    </row>
    <row r="110" spans="1:14" ht="15" customHeight="1">
      <c r="A110" s="18" t="s">
        <v>169</v>
      </c>
      <c r="B110" s="19" t="s">
        <v>8</v>
      </c>
      <c r="C110" s="38">
        <v>5104</v>
      </c>
      <c r="D110" s="39">
        <v>1650404.26</v>
      </c>
      <c r="E110" s="39">
        <v>0</v>
      </c>
      <c r="F110" s="39">
        <f>D110-E110</f>
        <v>1650404.26</v>
      </c>
      <c r="G110" s="39">
        <v>71080.22</v>
      </c>
      <c r="H110" s="39">
        <v>0</v>
      </c>
      <c r="I110" s="39">
        <v>0</v>
      </c>
      <c r="J110" s="39">
        <f>G110-H110-I110</f>
        <v>71080.22</v>
      </c>
      <c r="K110" s="39">
        <v>1194903.07</v>
      </c>
      <c r="L110" s="20">
        <f>(F110+J110)/C110</f>
        <v>337.28144200626957</v>
      </c>
      <c r="M110" s="20">
        <f>K110/C110</f>
        <v>234.11110305642634</v>
      </c>
      <c r="N110" s="21">
        <f>(F110+J110+K110)/C110</f>
        <v>571.39254506269594</v>
      </c>
    </row>
    <row r="111" spans="1:14" ht="15" customHeight="1">
      <c r="A111" s="18" t="s">
        <v>38</v>
      </c>
      <c r="B111" s="19" t="s">
        <v>0</v>
      </c>
      <c r="C111" s="38">
        <v>11676</v>
      </c>
      <c r="D111" s="39">
        <v>4752061.1399999997</v>
      </c>
      <c r="E111" s="39">
        <v>0</v>
      </c>
      <c r="F111" s="39">
        <f>D111-E111</f>
        <v>4752061.1399999997</v>
      </c>
      <c r="G111" s="39">
        <v>150709.76000000001</v>
      </c>
      <c r="H111" s="39">
        <v>0</v>
      </c>
      <c r="I111" s="39">
        <v>0</v>
      </c>
      <c r="J111" s="39">
        <f>G111-H111-I111</f>
        <v>150709.76000000001</v>
      </c>
      <c r="K111" s="39">
        <v>1364838.52</v>
      </c>
      <c r="L111" s="20">
        <f>(F111+J111)/C111</f>
        <v>419.90158444672829</v>
      </c>
      <c r="M111" s="20">
        <f>K111/C111</f>
        <v>116.89264474134978</v>
      </c>
      <c r="N111" s="21">
        <f>(F111+J111+K111)/C111</f>
        <v>536.79422918807813</v>
      </c>
    </row>
    <row r="112" spans="1:14" ht="15" customHeight="1">
      <c r="A112" s="18" t="s">
        <v>120</v>
      </c>
      <c r="B112" s="19" t="s">
        <v>5</v>
      </c>
      <c r="C112" s="38">
        <v>10317</v>
      </c>
      <c r="D112" s="39">
        <v>3108299.25</v>
      </c>
      <c r="E112" s="39">
        <v>0</v>
      </c>
      <c r="F112" s="39">
        <f>D112-E112</f>
        <v>3108299.25</v>
      </c>
      <c r="G112" s="39">
        <v>51284.61</v>
      </c>
      <c r="H112" s="39">
        <v>0</v>
      </c>
      <c r="I112" s="39">
        <v>0</v>
      </c>
      <c r="J112" s="39">
        <f>G112-H112-I112</f>
        <v>51284.61</v>
      </c>
      <c r="K112" s="39">
        <v>753670.47</v>
      </c>
      <c r="L112" s="20">
        <f>(F112+J112)/C112</f>
        <v>306.25025298051759</v>
      </c>
      <c r="M112" s="20">
        <f>K112/C112</f>
        <v>73.051320151206738</v>
      </c>
      <c r="N112" s="21">
        <f>(F112+J112+K112)/C112</f>
        <v>379.30157313172435</v>
      </c>
    </row>
    <row r="113" spans="1:14" ht="15" customHeight="1">
      <c r="A113" s="18" t="s">
        <v>71</v>
      </c>
      <c r="B113" s="19" t="s">
        <v>8</v>
      </c>
      <c r="C113" s="38">
        <v>14052</v>
      </c>
      <c r="D113" s="39">
        <v>4256156.4000000004</v>
      </c>
      <c r="E113" s="39">
        <v>0</v>
      </c>
      <c r="F113" s="39">
        <f>D113-E113</f>
        <v>4256156.4000000004</v>
      </c>
      <c r="G113" s="39">
        <v>427425.76</v>
      </c>
      <c r="H113" s="39">
        <v>0</v>
      </c>
      <c r="I113" s="39">
        <v>0</v>
      </c>
      <c r="J113" s="39">
        <f>G113-H113-I113</f>
        <v>427425.76</v>
      </c>
      <c r="K113" s="39">
        <v>920503.84</v>
      </c>
      <c r="L113" s="20">
        <f>(F113+J113)/C113</f>
        <v>333.3035980643325</v>
      </c>
      <c r="M113" s="20">
        <f>K113/C113</f>
        <v>65.506962709934527</v>
      </c>
      <c r="N113" s="21">
        <f>(F113+J113+K113)/C113</f>
        <v>398.810560774267</v>
      </c>
    </row>
    <row r="114" spans="1:14" ht="15" customHeight="1">
      <c r="A114" s="18" t="s">
        <v>166</v>
      </c>
      <c r="B114" s="19" t="s">
        <v>4</v>
      </c>
      <c r="C114" s="38">
        <v>5975</v>
      </c>
      <c r="D114" s="39">
        <v>2302010.35</v>
      </c>
      <c r="E114" s="39">
        <v>0</v>
      </c>
      <c r="F114" s="39">
        <f>D114-E114</f>
        <v>2302010.35</v>
      </c>
      <c r="G114" s="39">
        <v>72285.350000000006</v>
      </c>
      <c r="H114" s="39">
        <v>0</v>
      </c>
      <c r="I114" s="39">
        <v>0</v>
      </c>
      <c r="J114" s="39">
        <f>G114-H114-I114</f>
        <v>72285.350000000006</v>
      </c>
      <c r="K114" s="39">
        <v>1317576.97</v>
      </c>
      <c r="L114" s="20">
        <f>(F114+J114)/C114</f>
        <v>397.37166527196655</v>
      </c>
      <c r="M114" s="20">
        <f>K114/C114</f>
        <v>220.51497405857739</v>
      </c>
      <c r="N114" s="21">
        <f>(F114+J114+K114)/C114</f>
        <v>617.88663933054397</v>
      </c>
    </row>
    <row r="115" spans="1:14" ht="15" customHeight="1">
      <c r="A115" s="18" t="s">
        <v>146</v>
      </c>
      <c r="B115" s="19" t="s">
        <v>5</v>
      </c>
      <c r="C115" s="38">
        <v>7256</v>
      </c>
      <c r="D115" s="39">
        <v>2253097.4300000002</v>
      </c>
      <c r="E115" s="39">
        <v>0</v>
      </c>
      <c r="F115" s="39">
        <f>D115-E115</f>
        <v>2253097.4300000002</v>
      </c>
      <c r="G115" s="39">
        <v>132911.04000000001</v>
      </c>
      <c r="H115" s="39">
        <v>0</v>
      </c>
      <c r="I115" s="39">
        <v>0</v>
      </c>
      <c r="J115" s="39">
        <f>G115-H115-I115</f>
        <v>132911.04000000001</v>
      </c>
      <c r="K115" s="39">
        <v>964663.06</v>
      </c>
      <c r="L115" s="20">
        <f>(F115+J115)/C115</f>
        <v>328.83247932745314</v>
      </c>
      <c r="M115" s="20">
        <f>K115/C115</f>
        <v>132.9469487320838</v>
      </c>
      <c r="N115" s="21">
        <f>(F115+J115+K115)/C115</f>
        <v>461.779428059537</v>
      </c>
    </row>
    <row r="116" spans="1:14" ht="15" customHeight="1">
      <c r="A116" s="18" t="s">
        <v>131</v>
      </c>
      <c r="B116" s="19" t="s">
        <v>5</v>
      </c>
      <c r="C116" s="38">
        <v>16946</v>
      </c>
      <c r="D116" s="39">
        <v>5906008.3099999996</v>
      </c>
      <c r="E116" s="39">
        <v>0</v>
      </c>
      <c r="F116" s="39">
        <f>D116-E116</f>
        <v>5906008.3099999996</v>
      </c>
      <c r="G116" s="39">
        <v>395046.52</v>
      </c>
      <c r="H116" s="39">
        <v>0</v>
      </c>
      <c r="I116" s="39">
        <v>0</v>
      </c>
      <c r="J116" s="39">
        <f>G116-H116-I116</f>
        <v>395046.52</v>
      </c>
      <c r="K116" s="39">
        <v>2099165.36</v>
      </c>
      <c r="L116" s="20">
        <f>(F116+J116)/C116</f>
        <v>371.83139560958341</v>
      </c>
      <c r="M116" s="20">
        <f>K116/C116</f>
        <v>123.87379676619851</v>
      </c>
      <c r="N116" s="21">
        <f>(F116+J116+K116)/C116</f>
        <v>495.70519237578185</v>
      </c>
    </row>
    <row r="117" spans="1:14" ht="15" customHeight="1">
      <c r="A117" s="18" t="s">
        <v>108</v>
      </c>
      <c r="B117" s="19" t="s">
        <v>6</v>
      </c>
      <c r="C117" s="38">
        <v>5634</v>
      </c>
      <c r="D117" s="39">
        <v>1542410.77</v>
      </c>
      <c r="E117" s="39">
        <v>0</v>
      </c>
      <c r="F117" s="39">
        <f>D117-E117</f>
        <v>1542410.77</v>
      </c>
      <c r="G117" s="39">
        <v>54547.39</v>
      </c>
      <c r="H117" s="39">
        <v>0</v>
      </c>
      <c r="I117" s="39">
        <v>0</v>
      </c>
      <c r="J117" s="39">
        <f>G117-H117-I117</f>
        <v>54547.39</v>
      </c>
      <c r="K117" s="39">
        <v>586637.62</v>
      </c>
      <c r="L117" s="20">
        <f>(F117+J117)/C117</f>
        <v>283.45015264465741</v>
      </c>
      <c r="M117" s="20">
        <f>K117/C117</f>
        <v>104.1245331913383</v>
      </c>
      <c r="N117" s="21">
        <f>(F117+J117+K117)/C117</f>
        <v>387.57468583599569</v>
      </c>
    </row>
    <row r="118" spans="1:14" ht="15" customHeight="1">
      <c r="A118" s="18" t="s">
        <v>72</v>
      </c>
      <c r="B118" s="19" t="s">
        <v>8</v>
      </c>
      <c r="C118" s="38">
        <v>10884</v>
      </c>
      <c r="D118" s="39">
        <v>3168897.47</v>
      </c>
      <c r="E118" s="39">
        <v>0</v>
      </c>
      <c r="F118" s="39">
        <f>D118-E118</f>
        <v>3168897.47</v>
      </c>
      <c r="G118" s="39">
        <v>1326511.3999999999</v>
      </c>
      <c r="H118" s="39">
        <v>0</v>
      </c>
      <c r="I118" s="39">
        <v>0</v>
      </c>
      <c r="J118" s="39">
        <f>G118-H118-I118</f>
        <v>1326511.3999999999</v>
      </c>
      <c r="K118" s="39">
        <v>2003787.58</v>
      </c>
      <c r="L118" s="20">
        <f>(F118+J118)/C118</f>
        <v>413.02911337743478</v>
      </c>
      <c r="M118" s="20">
        <f>K118/C118</f>
        <v>184.10396729143699</v>
      </c>
      <c r="N118" s="21">
        <f>(F118+J118+K118)/C118</f>
        <v>597.1330806688718</v>
      </c>
    </row>
    <row r="119" spans="1:14" ht="15" customHeight="1">
      <c r="A119" s="18" t="s">
        <v>87</v>
      </c>
      <c r="B119" s="19" t="s">
        <v>8</v>
      </c>
      <c r="C119" s="38">
        <v>11862</v>
      </c>
      <c r="D119" s="39">
        <v>3416133.95</v>
      </c>
      <c r="E119" s="39">
        <v>0</v>
      </c>
      <c r="F119" s="39">
        <f>D119-E119</f>
        <v>3416133.95</v>
      </c>
      <c r="G119" s="39">
        <v>80767.66</v>
      </c>
      <c r="H119" s="39">
        <v>0</v>
      </c>
      <c r="I119" s="39">
        <v>0</v>
      </c>
      <c r="J119" s="39">
        <f>G119-H119-I119</f>
        <v>80767.66</v>
      </c>
      <c r="K119" s="39">
        <v>567624.57999999996</v>
      </c>
      <c r="L119" s="20">
        <f>(F119+J119)/C119</f>
        <v>294.79865199797678</v>
      </c>
      <c r="M119" s="20">
        <f>K119/C119</f>
        <v>47.852350362502101</v>
      </c>
      <c r="N119" s="21">
        <f>(F119+J119+K119)/C119</f>
        <v>342.65100236047886</v>
      </c>
    </row>
    <row r="120" spans="1:14" ht="15" customHeight="1">
      <c r="A120" s="18" t="s">
        <v>110</v>
      </c>
      <c r="B120" s="19" t="s">
        <v>6</v>
      </c>
      <c r="C120" s="38">
        <v>6929</v>
      </c>
      <c r="D120" s="39">
        <v>1449654.43</v>
      </c>
      <c r="E120" s="39">
        <v>0</v>
      </c>
      <c r="F120" s="39">
        <f>D120-E120</f>
        <v>1449654.43</v>
      </c>
      <c r="G120" s="39">
        <v>16793.52</v>
      </c>
      <c r="H120" s="39">
        <v>0</v>
      </c>
      <c r="I120" s="39">
        <v>0</v>
      </c>
      <c r="J120" s="39">
        <f>G120-H120-I120</f>
        <v>16793.52</v>
      </c>
      <c r="K120" s="39">
        <v>592685.79</v>
      </c>
      <c r="L120" s="20">
        <f>(F120+J120)/C120</f>
        <v>211.63919035935922</v>
      </c>
      <c r="M120" s="20">
        <f>K120/C120</f>
        <v>85.536988021359505</v>
      </c>
      <c r="N120" s="21">
        <f>(F120+J120+K120)/C120</f>
        <v>297.17617838071874</v>
      </c>
    </row>
    <row r="121" spans="1:14" ht="15" customHeight="1">
      <c r="A121" s="18" t="s">
        <v>35</v>
      </c>
      <c r="B121" s="19" t="s">
        <v>0</v>
      </c>
      <c r="C121" s="38">
        <v>5559</v>
      </c>
      <c r="D121" s="39">
        <v>1955790.49</v>
      </c>
      <c r="E121" s="39">
        <v>0</v>
      </c>
      <c r="F121" s="39">
        <f>D121-E121</f>
        <v>1955790.49</v>
      </c>
      <c r="G121" s="39">
        <v>114681.02</v>
      </c>
      <c r="H121" s="39">
        <v>0</v>
      </c>
      <c r="I121" s="39">
        <v>0</v>
      </c>
      <c r="J121" s="39">
        <f>G121-H121-I121</f>
        <v>114681.02</v>
      </c>
      <c r="K121" s="39">
        <v>846796.03</v>
      </c>
      <c r="L121" s="20">
        <f>(F121+J121)/C121</f>
        <v>372.45395035078252</v>
      </c>
      <c r="M121" s="20">
        <f>K121/C121</f>
        <v>152.32884151825868</v>
      </c>
      <c r="N121" s="21">
        <f>(F121+J121+K121)/C121</f>
        <v>524.78279186904115</v>
      </c>
    </row>
    <row r="122" spans="1:14" ht="15" customHeight="1">
      <c r="A122" s="18" t="s">
        <v>133</v>
      </c>
      <c r="B122" s="19" t="s">
        <v>3</v>
      </c>
      <c r="C122" s="38">
        <v>11247</v>
      </c>
      <c r="D122" s="39">
        <v>6207305.2000000002</v>
      </c>
      <c r="E122" s="39">
        <v>0</v>
      </c>
      <c r="F122" s="39">
        <f>D122-E122</f>
        <v>6207305.2000000002</v>
      </c>
      <c r="G122" s="39">
        <v>406663.11</v>
      </c>
      <c r="H122" s="39">
        <v>0</v>
      </c>
      <c r="I122" s="39">
        <v>0</v>
      </c>
      <c r="J122" s="39">
        <f>G122-H122-I122</f>
        <v>406663.11</v>
      </c>
      <c r="K122" s="39">
        <v>2039223.31</v>
      </c>
      <c r="L122" s="20">
        <f>(F122+J122)/C122</f>
        <v>588.06511158531168</v>
      </c>
      <c r="M122" s="20">
        <f>K122/C122</f>
        <v>181.31264426069174</v>
      </c>
      <c r="N122" s="21">
        <f>(F122+J122+K122)/C122</f>
        <v>769.37775584600342</v>
      </c>
    </row>
    <row r="123" spans="1:14" ht="15" customHeight="1">
      <c r="A123" s="18" t="s">
        <v>23</v>
      </c>
      <c r="B123" s="19" t="s">
        <v>2</v>
      </c>
      <c r="C123" s="38">
        <v>16069</v>
      </c>
      <c r="D123" s="39">
        <v>13228053.439999999</v>
      </c>
      <c r="E123" s="39">
        <v>0</v>
      </c>
      <c r="F123" s="39">
        <f>D123-E123</f>
        <v>13228053.439999999</v>
      </c>
      <c r="G123" s="39">
        <v>205705.86</v>
      </c>
      <c r="H123" s="39">
        <v>0</v>
      </c>
      <c r="I123" s="39">
        <v>0</v>
      </c>
      <c r="J123" s="39">
        <f>G123-H123-I123</f>
        <v>205705.86</v>
      </c>
      <c r="K123" s="39">
        <v>2428665.52</v>
      </c>
      <c r="L123" s="20">
        <f>(F123+J123)/C123</f>
        <v>836.00468604144623</v>
      </c>
      <c r="M123" s="20">
        <f>K123/C123</f>
        <v>151.13980459269402</v>
      </c>
      <c r="N123" s="21">
        <f>(F123+J123+K123)/C123</f>
        <v>987.1444906341402</v>
      </c>
    </row>
    <row r="124" spans="1:14" ht="15" customHeight="1">
      <c r="A124" s="18" t="s">
        <v>39</v>
      </c>
      <c r="B124" s="19" t="s">
        <v>5</v>
      </c>
      <c r="C124" s="38">
        <v>7473</v>
      </c>
      <c r="D124" s="39">
        <v>2280446.2000000002</v>
      </c>
      <c r="E124" s="39">
        <v>0</v>
      </c>
      <c r="F124" s="39">
        <f>D124-E124</f>
        <v>2280446.2000000002</v>
      </c>
      <c r="G124" s="39">
        <v>40076.199999999997</v>
      </c>
      <c r="H124" s="39">
        <v>0</v>
      </c>
      <c r="I124" s="39">
        <v>0</v>
      </c>
      <c r="J124" s="39">
        <f>G124-H124-I124</f>
        <v>40076.199999999997</v>
      </c>
      <c r="K124" s="39">
        <v>823155.92</v>
      </c>
      <c r="L124" s="20">
        <f>(F124+J124)/C124</f>
        <v>310.52086176903526</v>
      </c>
      <c r="M124" s="20">
        <f>K124/C124</f>
        <v>110.15066506088586</v>
      </c>
      <c r="N124" s="21">
        <f>(F124+J124+K124)/C124</f>
        <v>420.67152682992111</v>
      </c>
    </row>
    <row r="125" spans="1:14" ht="15" customHeight="1">
      <c r="A125" s="18" t="s">
        <v>159</v>
      </c>
      <c r="B125" s="19" t="s">
        <v>2</v>
      </c>
      <c r="C125" s="38">
        <v>8048</v>
      </c>
      <c r="D125" s="39">
        <v>1644576.86</v>
      </c>
      <c r="E125" s="39">
        <v>0</v>
      </c>
      <c r="F125" s="39">
        <f>D125-E125</f>
        <v>1644576.86</v>
      </c>
      <c r="G125" s="39">
        <v>48860.28</v>
      </c>
      <c r="H125" s="39">
        <v>0</v>
      </c>
      <c r="I125" s="39">
        <v>0</v>
      </c>
      <c r="J125" s="39">
        <f>G125-H125-I125</f>
        <v>48860.28</v>
      </c>
      <c r="K125" s="39">
        <v>440959.92</v>
      </c>
      <c r="L125" s="20">
        <f>(F125+J125)/C125</f>
        <v>210.41713966202784</v>
      </c>
      <c r="M125" s="20">
        <f>K125/C125</f>
        <v>54.79124254473161</v>
      </c>
      <c r="N125" s="21">
        <f>(F125+J125+K125)/C125</f>
        <v>265.20838220675944</v>
      </c>
    </row>
    <row r="126" spans="1:14" ht="15" customHeight="1">
      <c r="A126" s="18" t="s">
        <v>33</v>
      </c>
      <c r="B126" s="19" t="s">
        <v>5</v>
      </c>
      <c r="C126" s="38">
        <v>9779</v>
      </c>
      <c r="D126" s="39">
        <v>3482773.16</v>
      </c>
      <c r="E126" s="39">
        <v>0</v>
      </c>
      <c r="F126" s="39">
        <f>D126-E126</f>
        <v>3482773.16</v>
      </c>
      <c r="G126" s="39">
        <v>74985.399999999994</v>
      </c>
      <c r="H126" s="39">
        <v>0</v>
      </c>
      <c r="I126" s="39">
        <v>0</v>
      </c>
      <c r="J126" s="39">
        <f>G126-H126-I126</f>
        <v>74985.399999999994</v>
      </c>
      <c r="K126" s="39">
        <v>1242747.3999999999</v>
      </c>
      <c r="L126" s="20">
        <f>(F126+J126)/C126</f>
        <v>363.81619388485529</v>
      </c>
      <c r="M126" s="20">
        <f>K126/C126</f>
        <v>127.08328049902852</v>
      </c>
      <c r="N126" s="21">
        <f>(F126+J126+K126)/C126</f>
        <v>490.89947438388384</v>
      </c>
    </row>
    <row r="127" spans="1:14" ht="15" customHeight="1">
      <c r="A127" s="18" t="s">
        <v>107</v>
      </c>
      <c r="B127" s="19" t="s">
        <v>0</v>
      </c>
      <c r="C127" s="38">
        <v>12562</v>
      </c>
      <c r="D127" s="39">
        <v>8384668.5300000003</v>
      </c>
      <c r="E127" s="39">
        <v>0</v>
      </c>
      <c r="F127" s="39">
        <f>D127-E127</f>
        <v>8384668.5300000003</v>
      </c>
      <c r="G127" s="39">
        <v>359251.24</v>
      </c>
      <c r="H127" s="39">
        <v>0</v>
      </c>
      <c r="I127" s="39">
        <v>0</v>
      </c>
      <c r="J127" s="39">
        <f>G127-H127-I127</f>
        <v>359251.24</v>
      </c>
      <c r="K127" s="39">
        <v>2531301.48</v>
      </c>
      <c r="L127" s="20">
        <f>(F127+J127)/C127</f>
        <v>696.06111845247574</v>
      </c>
      <c r="M127" s="20">
        <f>K127/C127</f>
        <v>201.50465530966406</v>
      </c>
      <c r="N127" s="21">
        <f>(F127+J127+K127)/C127</f>
        <v>897.56577376213977</v>
      </c>
    </row>
    <row r="128" spans="1:14" ht="15" customHeight="1">
      <c r="A128" s="18" t="s">
        <v>167</v>
      </c>
      <c r="B128" s="19" t="s">
        <v>8</v>
      </c>
      <c r="C128" s="38">
        <v>5627</v>
      </c>
      <c r="D128" s="39">
        <v>2744918.41</v>
      </c>
      <c r="E128" s="39">
        <v>0</v>
      </c>
      <c r="F128" s="39">
        <f>D128-E128</f>
        <v>2744918.41</v>
      </c>
      <c r="G128" s="39">
        <v>748918.33</v>
      </c>
      <c r="H128" s="39">
        <v>0</v>
      </c>
      <c r="I128" s="39">
        <v>0</v>
      </c>
      <c r="J128" s="39">
        <f>G128-H128-I128</f>
        <v>748918.33</v>
      </c>
      <c r="K128" s="39">
        <v>3301212.97</v>
      </c>
      <c r="L128" s="20">
        <f>(F128+J128)/C128</f>
        <v>620.90576506131163</v>
      </c>
      <c r="M128" s="20">
        <f>K128/C128</f>
        <v>586.67371068064688</v>
      </c>
      <c r="N128" s="21">
        <f>(F128+J128+K128)/C128</f>
        <v>1207.5794757419585</v>
      </c>
    </row>
    <row r="129" spans="1:14" ht="15" customHeight="1">
      <c r="A129" s="18" t="s">
        <v>97</v>
      </c>
      <c r="B129" s="19" t="s">
        <v>0</v>
      </c>
      <c r="C129" s="38">
        <v>15105</v>
      </c>
      <c r="D129" s="39">
        <v>4398164.43</v>
      </c>
      <c r="E129" s="39">
        <v>0</v>
      </c>
      <c r="F129" s="39">
        <f>D129-E129</f>
        <v>4398164.43</v>
      </c>
      <c r="G129" s="39">
        <v>48853.65</v>
      </c>
      <c r="H129" s="39">
        <v>0</v>
      </c>
      <c r="I129" s="39">
        <v>0</v>
      </c>
      <c r="J129" s="39">
        <f>G129-H129-I129</f>
        <v>48853.65</v>
      </c>
      <c r="K129" s="39">
        <v>1774653.98</v>
      </c>
      <c r="L129" s="20">
        <f>(F129+J129)/C129</f>
        <v>294.40702284011917</v>
      </c>
      <c r="M129" s="20">
        <f>K129/C129</f>
        <v>117.48785038066865</v>
      </c>
      <c r="N129" s="21">
        <f>(F129+J129+K129)/C129</f>
        <v>411.89487322078787</v>
      </c>
    </row>
    <row r="130" spans="1:14" ht="15" customHeight="1">
      <c r="A130" s="18" t="s">
        <v>135</v>
      </c>
      <c r="B130" s="19" t="s">
        <v>8</v>
      </c>
      <c r="C130" s="38">
        <v>8539</v>
      </c>
      <c r="D130" s="39">
        <v>2435280.35</v>
      </c>
      <c r="E130" s="39">
        <v>0</v>
      </c>
      <c r="F130" s="39">
        <f>D130-E130</f>
        <v>2435280.35</v>
      </c>
      <c r="G130" s="39">
        <v>77778.58</v>
      </c>
      <c r="H130" s="39">
        <v>0</v>
      </c>
      <c r="I130" s="39">
        <v>0</v>
      </c>
      <c r="J130" s="39">
        <f>G130-H130-I130</f>
        <v>77778.58</v>
      </c>
      <c r="K130" s="39">
        <v>622346.47</v>
      </c>
      <c r="L130" s="20">
        <f>(F130+J130)/C130</f>
        <v>294.30365733692474</v>
      </c>
      <c r="M130" s="20">
        <f>K130/C130</f>
        <v>72.882828200023425</v>
      </c>
      <c r="N130" s="21">
        <f>(F130+J130+K130)/C130</f>
        <v>367.18648553694817</v>
      </c>
    </row>
    <row r="131" spans="1:14" ht="15" customHeight="1">
      <c r="A131" s="18" t="s">
        <v>25</v>
      </c>
      <c r="B131" s="19" t="s">
        <v>6</v>
      </c>
      <c r="C131" s="38">
        <v>18621</v>
      </c>
      <c r="D131" s="39">
        <v>14735027.09</v>
      </c>
      <c r="E131" s="39">
        <v>0</v>
      </c>
      <c r="F131" s="39">
        <f>D131-E131</f>
        <v>14735027.09</v>
      </c>
      <c r="G131" s="39">
        <v>1125856.27</v>
      </c>
      <c r="H131" s="39">
        <v>0</v>
      </c>
      <c r="I131" s="39">
        <v>0</v>
      </c>
      <c r="J131" s="39">
        <f>G131-H131-I131</f>
        <v>1125856.27</v>
      </c>
      <c r="K131" s="39">
        <v>3677277.27</v>
      </c>
      <c r="L131" s="20">
        <f>(F131+J131)/C131</f>
        <v>851.77398421137423</v>
      </c>
      <c r="M131" s="20">
        <f>K131/C131</f>
        <v>197.48011760915097</v>
      </c>
      <c r="N131" s="21">
        <f>(F131+J131+K131)/C131</f>
        <v>1049.2541018205252</v>
      </c>
    </row>
    <row r="132" spans="1:14" ht="15" customHeight="1">
      <c r="A132" s="18" t="s">
        <v>106</v>
      </c>
      <c r="B132" s="19" t="s">
        <v>8</v>
      </c>
      <c r="C132" s="38">
        <v>9420</v>
      </c>
      <c r="D132" s="39">
        <v>2204843.16</v>
      </c>
      <c r="E132" s="39">
        <v>0</v>
      </c>
      <c r="F132" s="39">
        <f>D132-E132</f>
        <v>2204843.16</v>
      </c>
      <c r="G132" s="39">
        <v>60825.45</v>
      </c>
      <c r="H132" s="39">
        <v>0</v>
      </c>
      <c r="I132" s="39">
        <v>0</v>
      </c>
      <c r="J132" s="39">
        <f>G132-H132-I132</f>
        <v>60825.45</v>
      </c>
      <c r="K132" s="39">
        <v>569233.24</v>
      </c>
      <c r="L132" s="20">
        <f>(F132+J132)/C132</f>
        <v>240.51683757961786</v>
      </c>
      <c r="M132" s="20">
        <f>K132/C132</f>
        <v>60.428157112526542</v>
      </c>
      <c r="N132" s="21">
        <f>(F132+J132+K132)/C132</f>
        <v>300.94499469214441</v>
      </c>
    </row>
    <row r="133" spans="1:14" ht="15" customHeight="1">
      <c r="A133" s="18" t="s">
        <v>139</v>
      </c>
      <c r="B133" s="19" t="s">
        <v>4</v>
      </c>
      <c r="C133" s="38">
        <v>13871</v>
      </c>
      <c r="D133" s="39">
        <v>3755841.18</v>
      </c>
      <c r="E133" s="39">
        <v>0</v>
      </c>
      <c r="F133" s="39">
        <f>D133-E133</f>
        <v>3755841.18</v>
      </c>
      <c r="G133" s="39">
        <v>486039.01</v>
      </c>
      <c r="H133" s="39">
        <v>0</v>
      </c>
      <c r="I133" s="39">
        <v>0</v>
      </c>
      <c r="J133" s="39">
        <f>G133-H133-I133</f>
        <v>486039.01</v>
      </c>
      <c r="K133" s="39">
        <v>1992243.58</v>
      </c>
      <c r="L133" s="20">
        <f>(F133+J133)/C133</f>
        <v>305.80925600173026</v>
      </c>
      <c r="M133" s="20">
        <f>K133/C133</f>
        <v>143.62652872900296</v>
      </c>
      <c r="N133" s="21">
        <f>(F133+J133+K133)/C133</f>
        <v>449.43578473073325</v>
      </c>
    </row>
    <row r="134" spans="1:14" ht="15" customHeight="1">
      <c r="A134" s="18" t="s">
        <v>57</v>
      </c>
      <c r="B134" s="19" t="s">
        <v>4</v>
      </c>
      <c r="C134" s="38">
        <v>13301</v>
      </c>
      <c r="D134" s="39">
        <v>4023421.82</v>
      </c>
      <c r="E134" s="39">
        <v>0</v>
      </c>
      <c r="F134" s="39">
        <f>D134-E134</f>
        <v>4023421.82</v>
      </c>
      <c r="G134" s="39">
        <v>116912.43</v>
      </c>
      <c r="H134" s="39">
        <v>0</v>
      </c>
      <c r="I134" s="39">
        <v>0</v>
      </c>
      <c r="J134" s="39">
        <f>G134-H134-I134</f>
        <v>116912.43</v>
      </c>
      <c r="K134" s="39">
        <v>1731754.15</v>
      </c>
      <c r="L134" s="20">
        <f>(F134+J134)/C134</f>
        <v>311.27992256221336</v>
      </c>
      <c r="M134" s="20">
        <f>K134/C134</f>
        <v>130.19728967746786</v>
      </c>
      <c r="N134" s="21">
        <f>(F134+J134+K134)/C134</f>
        <v>441.47721223968125</v>
      </c>
    </row>
    <row r="135" spans="1:14" ht="15" customHeight="1">
      <c r="A135" s="18" t="s">
        <v>76</v>
      </c>
      <c r="B135" s="19" t="s">
        <v>4</v>
      </c>
      <c r="C135" s="38">
        <v>7108</v>
      </c>
      <c r="D135" s="39">
        <v>2175375.73</v>
      </c>
      <c r="E135" s="39">
        <v>0</v>
      </c>
      <c r="F135" s="39">
        <f>D135-E135</f>
        <v>2175375.73</v>
      </c>
      <c r="G135" s="39">
        <v>25363.68</v>
      </c>
      <c r="H135" s="39">
        <v>0</v>
      </c>
      <c r="I135" s="39">
        <v>0</v>
      </c>
      <c r="J135" s="39">
        <f>G135-H135-I135</f>
        <v>25363.68</v>
      </c>
      <c r="K135" s="39">
        <v>1285097.28</v>
      </c>
      <c r="L135" s="20">
        <f>(F135+J135)/C135</f>
        <v>309.61443584693308</v>
      </c>
      <c r="M135" s="20">
        <f>K135/C135</f>
        <v>180.79590320765334</v>
      </c>
      <c r="N135" s="21">
        <f>(F135+J135+K135)/C135</f>
        <v>490.41033905458642</v>
      </c>
    </row>
    <row r="136" spans="1:14" ht="15" customHeight="1">
      <c r="A136" s="18" t="s">
        <v>48</v>
      </c>
      <c r="B136" s="19" t="s">
        <v>6</v>
      </c>
      <c r="C136" s="38">
        <v>7000</v>
      </c>
      <c r="D136" s="39">
        <v>2325501.7000000002</v>
      </c>
      <c r="E136" s="39">
        <v>0</v>
      </c>
      <c r="F136" s="39">
        <f>D136-E136</f>
        <v>2325501.7000000002</v>
      </c>
      <c r="G136" s="39">
        <v>93639.25</v>
      </c>
      <c r="H136" s="39">
        <v>0</v>
      </c>
      <c r="I136" s="39">
        <v>0</v>
      </c>
      <c r="J136" s="39">
        <f>G136-H136-I136</f>
        <v>93639.25</v>
      </c>
      <c r="K136" s="39">
        <v>1294124.97</v>
      </c>
      <c r="L136" s="20">
        <f>(F136+J136)/C136</f>
        <v>345.5915642857143</v>
      </c>
      <c r="M136" s="20">
        <f>K136/C136</f>
        <v>184.87499571428572</v>
      </c>
      <c r="N136" s="21">
        <f>(F136+J136+K136)/C136</f>
        <v>530.46655999999996</v>
      </c>
    </row>
    <row r="137" spans="1:14" ht="15" customHeight="1">
      <c r="A137" s="18" t="s">
        <v>160</v>
      </c>
      <c r="B137" s="19" t="s">
        <v>2</v>
      </c>
      <c r="C137" s="38">
        <v>7989</v>
      </c>
      <c r="D137" s="39">
        <v>2370959.77</v>
      </c>
      <c r="E137" s="39">
        <v>0</v>
      </c>
      <c r="F137" s="39">
        <f>D137-E137</f>
        <v>2370959.77</v>
      </c>
      <c r="G137" s="39">
        <v>43201.09</v>
      </c>
      <c r="H137" s="39">
        <v>0</v>
      </c>
      <c r="I137" s="39">
        <v>0</v>
      </c>
      <c r="J137" s="39">
        <f>G137-H137-I137</f>
        <v>43201.09</v>
      </c>
      <c r="K137" s="39">
        <v>576755.27</v>
      </c>
      <c r="L137" s="20">
        <f>(F137+J137)/C137</f>
        <v>302.18561271748655</v>
      </c>
      <c r="M137" s="20">
        <f>K137/C137</f>
        <v>72.193675053198149</v>
      </c>
      <c r="N137" s="21">
        <f>(F137+J137+K137)/C137</f>
        <v>374.3792877706847</v>
      </c>
    </row>
    <row r="138" spans="1:14" ht="15" customHeight="1">
      <c r="A138" s="18" t="s">
        <v>121</v>
      </c>
      <c r="B138" s="19" t="s">
        <v>6</v>
      </c>
      <c r="C138" s="38">
        <v>16363</v>
      </c>
      <c r="D138" s="39">
        <v>4491874.8</v>
      </c>
      <c r="E138" s="39">
        <v>0</v>
      </c>
      <c r="F138" s="39">
        <f>D138-E138</f>
        <v>4491874.8</v>
      </c>
      <c r="G138" s="39">
        <v>99760.88</v>
      </c>
      <c r="H138" s="39">
        <v>0</v>
      </c>
      <c r="I138" s="39">
        <v>0</v>
      </c>
      <c r="J138" s="39">
        <f>G138-H138-I138</f>
        <v>99760.88</v>
      </c>
      <c r="K138" s="39">
        <v>2047929.08</v>
      </c>
      <c r="L138" s="20">
        <f>(F138+J138)/C138</f>
        <v>280.61087086720039</v>
      </c>
      <c r="M138" s="20">
        <f>K138/C138</f>
        <v>125.15608873678421</v>
      </c>
      <c r="N138" s="21">
        <f>(F138+J138+K138)/C138</f>
        <v>405.76695960398456</v>
      </c>
    </row>
    <row r="139" spans="1:14" ht="15" customHeight="1">
      <c r="A139" s="18" t="s">
        <v>42</v>
      </c>
      <c r="B139" s="19" t="s">
        <v>8</v>
      </c>
      <c r="C139" s="38">
        <v>8029</v>
      </c>
      <c r="D139" s="39">
        <v>3304587.66</v>
      </c>
      <c r="E139" s="39">
        <v>0</v>
      </c>
      <c r="F139" s="39">
        <f>D139-E139</f>
        <v>3304587.66</v>
      </c>
      <c r="G139" s="39">
        <v>253705.63</v>
      </c>
      <c r="H139" s="39">
        <v>0</v>
      </c>
      <c r="I139" s="39">
        <v>0</v>
      </c>
      <c r="J139" s="39">
        <f>G139-H139-I139</f>
        <v>253705.63</v>
      </c>
      <c r="K139" s="39">
        <v>804105.77</v>
      </c>
      <c r="L139" s="20">
        <f>(F139+J139)/C139</f>
        <v>443.18013326690749</v>
      </c>
      <c r="M139" s="20">
        <f>K139/C139</f>
        <v>100.15017685888654</v>
      </c>
      <c r="N139" s="21">
        <f>(F139+J139+K139)/C139</f>
        <v>543.33031012579409</v>
      </c>
    </row>
    <row r="140" spans="1:14" ht="15" customHeight="1">
      <c r="A140" s="18" t="s">
        <v>30</v>
      </c>
      <c r="B140" s="19" t="s">
        <v>2</v>
      </c>
      <c r="C140" s="38">
        <v>12655</v>
      </c>
      <c r="D140" s="39">
        <v>4766399.08</v>
      </c>
      <c r="E140" s="39">
        <v>0</v>
      </c>
      <c r="F140" s="39">
        <f>D140-E140</f>
        <v>4766399.08</v>
      </c>
      <c r="G140" s="39">
        <v>107782.55</v>
      </c>
      <c r="H140" s="39">
        <v>0</v>
      </c>
      <c r="I140" s="39">
        <v>0</v>
      </c>
      <c r="J140" s="39">
        <f>G140-H140-I140</f>
        <v>107782.55</v>
      </c>
      <c r="K140" s="39">
        <v>1795338.22</v>
      </c>
      <c r="L140" s="20">
        <f>(F140+J140)/C140</f>
        <v>385.158564203872</v>
      </c>
      <c r="M140" s="20">
        <f>K140/C140</f>
        <v>141.86789569340181</v>
      </c>
      <c r="N140" s="21">
        <f>(F140+J140+K140)/C140</f>
        <v>527.02645989727375</v>
      </c>
    </row>
    <row r="141" spans="1:14" ht="15" customHeight="1">
      <c r="A141" s="18" t="s">
        <v>153</v>
      </c>
      <c r="B141" s="19" t="s">
        <v>0</v>
      </c>
      <c r="C141" s="38">
        <v>12165</v>
      </c>
      <c r="D141" s="39">
        <v>2181566.13</v>
      </c>
      <c r="E141" s="39">
        <v>0</v>
      </c>
      <c r="F141" s="39">
        <f>D141-E141</f>
        <v>2181566.13</v>
      </c>
      <c r="G141" s="39">
        <v>170232.01</v>
      </c>
      <c r="H141" s="39">
        <v>0</v>
      </c>
      <c r="I141" s="39">
        <v>0</v>
      </c>
      <c r="J141" s="39">
        <f>G141-H141-I141</f>
        <v>170232.01</v>
      </c>
      <c r="K141" s="39">
        <v>1639489.66</v>
      </c>
      <c r="L141" s="20">
        <f>(F141+J141)/C141</f>
        <v>193.32496013152485</v>
      </c>
      <c r="M141" s="20">
        <f>K141/C141</f>
        <v>134.77103658035347</v>
      </c>
      <c r="N141" s="21">
        <f>(F141+J141+K141)/C141</f>
        <v>328.09599671187834</v>
      </c>
    </row>
    <row r="142" spans="1:14" ht="15" customHeight="1">
      <c r="A142" s="18" t="s">
        <v>46</v>
      </c>
      <c r="B142" s="19" t="s">
        <v>3</v>
      </c>
      <c r="C142" s="38">
        <v>6558</v>
      </c>
      <c r="D142" s="39">
        <v>2542094.16</v>
      </c>
      <c r="E142" s="39">
        <v>0</v>
      </c>
      <c r="F142" s="39">
        <f>D142-E142</f>
        <v>2542094.16</v>
      </c>
      <c r="G142" s="39">
        <v>199175.1</v>
      </c>
      <c r="H142" s="39">
        <v>0</v>
      </c>
      <c r="I142" s="39">
        <v>0</v>
      </c>
      <c r="J142" s="39">
        <f>G142-H142-I142</f>
        <v>199175.1</v>
      </c>
      <c r="K142" s="39">
        <v>1213120.92</v>
      </c>
      <c r="L142" s="20">
        <f>(F142+J142)/C142</f>
        <v>418.00385178408055</v>
      </c>
      <c r="M142" s="20">
        <f>K142/C142</f>
        <v>184.98336688014638</v>
      </c>
      <c r="N142" s="21">
        <f>(F142+J142+K142)/C142</f>
        <v>602.98721866422693</v>
      </c>
    </row>
    <row r="143" spans="1:14" ht="15" customHeight="1">
      <c r="A143" s="18" t="s">
        <v>26</v>
      </c>
      <c r="B143" s="19" t="s">
        <v>3</v>
      </c>
      <c r="C143" s="38">
        <v>18919</v>
      </c>
      <c r="D143" s="39">
        <v>10969302.91</v>
      </c>
      <c r="E143" s="39">
        <v>0</v>
      </c>
      <c r="F143" s="39">
        <f>D143-E143</f>
        <v>10969302.91</v>
      </c>
      <c r="G143" s="39">
        <v>435214.33</v>
      </c>
      <c r="H143" s="39">
        <v>0</v>
      </c>
      <c r="I143" s="39">
        <v>0</v>
      </c>
      <c r="J143" s="39">
        <f>G143-H143-I143</f>
        <v>435214.33</v>
      </c>
      <c r="K143" s="39">
        <v>1971915.84</v>
      </c>
      <c r="L143" s="20">
        <f>(F143+J143)/C143</f>
        <v>602.80761351022784</v>
      </c>
      <c r="M143" s="20">
        <f>K143/C143</f>
        <v>104.22939055975475</v>
      </c>
      <c r="N143" s="21">
        <f>(F143+J143+K143)/C143</f>
        <v>707.03700406998257</v>
      </c>
    </row>
    <row r="144" spans="1:14" ht="15" customHeight="1">
      <c r="A144" s="18" t="s">
        <v>75</v>
      </c>
      <c r="B144" s="19" t="s">
        <v>3</v>
      </c>
      <c r="C144" s="38">
        <v>6160</v>
      </c>
      <c r="D144" s="39">
        <v>1822441.44</v>
      </c>
      <c r="E144" s="39">
        <v>0</v>
      </c>
      <c r="F144" s="39">
        <f>D144-E144</f>
        <v>1822441.44</v>
      </c>
      <c r="G144" s="39">
        <v>27736.37</v>
      </c>
      <c r="H144" s="39">
        <v>0</v>
      </c>
      <c r="I144" s="39">
        <v>0</v>
      </c>
      <c r="J144" s="39">
        <f>G144-H144-I144</f>
        <v>27736.37</v>
      </c>
      <c r="K144" s="39">
        <v>256089.7</v>
      </c>
      <c r="L144" s="20">
        <f>(F144+J144)/C144</f>
        <v>300.35354058441561</v>
      </c>
      <c r="M144" s="20">
        <f>K144/C144</f>
        <v>41.573003246753245</v>
      </c>
      <c r="N144" s="21">
        <f>(F144+J144+K144)/C144</f>
        <v>341.92654383116889</v>
      </c>
    </row>
    <row r="145" spans="1:14" ht="15" customHeight="1">
      <c r="A145" s="18" t="s">
        <v>145</v>
      </c>
      <c r="B145" s="19" t="s">
        <v>0</v>
      </c>
      <c r="C145" s="38">
        <v>7466</v>
      </c>
      <c r="D145" s="39">
        <v>2735497.15</v>
      </c>
      <c r="E145" s="39">
        <v>0</v>
      </c>
      <c r="F145" s="39">
        <f>D145-E145</f>
        <v>2735497.15</v>
      </c>
      <c r="G145" s="39">
        <v>400134.86</v>
      </c>
      <c r="H145" s="39">
        <v>0</v>
      </c>
      <c r="I145" s="39">
        <v>0</v>
      </c>
      <c r="J145" s="39">
        <f>G145-H145-I145</f>
        <v>400134.86</v>
      </c>
      <c r="K145" s="39">
        <v>2381966.11</v>
      </c>
      <c r="L145" s="20">
        <f>(F145+J145)/C145</f>
        <v>419.9882145727297</v>
      </c>
      <c r="M145" s="20">
        <f>K145/C145</f>
        <v>319.04180417894452</v>
      </c>
      <c r="N145" s="21">
        <f>(F145+J145+K145)/C145</f>
        <v>739.03001875167411</v>
      </c>
    </row>
    <row r="146" spans="1:14" ht="15" customHeight="1">
      <c r="A146" s="18" t="s">
        <v>81</v>
      </c>
      <c r="B146" s="19" t="s">
        <v>5</v>
      </c>
      <c r="C146" s="38">
        <v>6882</v>
      </c>
      <c r="D146" s="39">
        <v>2038847.13</v>
      </c>
      <c r="E146" s="39">
        <v>0</v>
      </c>
      <c r="F146" s="39">
        <f>D146-E146</f>
        <v>2038847.13</v>
      </c>
      <c r="G146" s="39">
        <v>56777.87</v>
      </c>
      <c r="H146" s="39">
        <v>0</v>
      </c>
      <c r="I146" s="39">
        <v>0</v>
      </c>
      <c r="J146" s="39">
        <f>G146-H146-I146</f>
        <v>56777.87</v>
      </c>
      <c r="K146" s="39">
        <v>535539.66</v>
      </c>
      <c r="L146" s="20">
        <f>(F146+J146)/C146</f>
        <v>304.50813716942747</v>
      </c>
      <c r="M146" s="20">
        <f>K146/C146</f>
        <v>77.817445510026161</v>
      </c>
      <c r="N146" s="21">
        <f>(F146+J146+K146)/C146</f>
        <v>382.32558267945365</v>
      </c>
    </row>
    <row r="147" spans="1:14" ht="15" customHeight="1">
      <c r="A147" s="18" t="s">
        <v>37</v>
      </c>
      <c r="B147" s="19" t="s">
        <v>4</v>
      </c>
      <c r="C147" s="38">
        <v>10344</v>
      </c>
      <c r="D147" s="39">
        <v>3226351.64</v>
      </c>
      <c r="E147" s="39">
        <v>0</v>
      </c>
      <c r="F147" s="39">
        <f>D147-E147</f>
        <v>3226351.64</v>
      </c>
      <c r="G147" s="39">
        <v>161734.45000000001</v>
      </c>
      <c r="H147" s="39">
        <v>0</v>
      </c>
      <c r="I147" s="39">
        <v>0</v>
      </c>
      <c r="J147" s="39">
        <f>G147-H147-I147</f>
        <v>161734.45000000001</v>
      </c>
      <c r="K147" s="39">
        <v>3138641.14</v>
      </c>
      <c r="L147" s="20">
        <f>(F147+J147)/C147</f>
        <v>327.54119199535967</v>
      </c>
      <c r="M147" s="20">
        <f>K147/C147</f>
        <v>303.42625096674402</v>
      </c>
      <c r="N147" s="21">
        <f>(F147+J147+K147)/C147</f>
        <v>630.96744296210363</v>
      </c>
    </row>
    <row r="148" spans="1:14" ht="15" customHeight="1">
      <c r="A148" s="18" t="s">
        <v>36</v>
      </c>
      <c r="B148" s="19" t="s">
        <v>6</v>
      </c>
      <c r="C148" s="38">
        <v>12165</v>
      </c>
      <c r="D148" s="39">
        <v>4241844.71</v>
      </c>
      <c r="E148" s="39">
        <v>0</v>
      </c>
      <c r="F148" s="39">
        <f>D148-E148</f>
        <v>4241844.71</v>
      </c>
      <c r="G148" s="39">
        <v>124814.37</v>
      </c>
      <c r="H148" s="39">
        <v>0</v>
      </c>
      <c r="I148" s="39">
        <v>0</v>
      </c>
      <c r="J148" s="39">
        <f>G148-H148-I148</f>
        <v>124814.37</v>
      </c>
      <c r="K148" s="39">
        <v>951983.62</v>
      </c>
      <c r="L148" s="20">
        <f>(F148+J148)/C148</f>
        <v>358.95265762433212</v>
      </c>
      <c r="M148" s="20">
        <f>K148/C148</f>
        <v>78.255949034114266</v>
      </c>
      <c r="N148" s="21">
        <f>(F148+J148+K148)/C148</f>
        <v>437.2086066584464</v>
      </c>
    </row>
    <row r="149" spans="1:14" ht="15" customHeight="1">
      <c r="A149" s="18" t="s">
        <v>88</v>
      </c>
      <c r="B149" s="19" t="s">
        <v>5</v>
      </c>
      <c r="C149" s="38">
        <v>8460</v>
      </c>
      <c r="D149" s="39">
        <v>2244680.9500000002</v>
      </c>
      <c r="E149" s="39">
        <v>0</v>
      </c>
      <c r="F149" s="39">
        <f>D149-E149</f>
        <v>2244680.9500000002</v>
      </c>
      <c r="G149" s="39">
        <v>78179.199999999997</v>
      </c>
      <c r="H149" s="39">
        <v>0</v>
      </c>
      <c r="I149" s="39">
        <v>0</v>
      </c>
      <c r="J149" s="39">
        <f>G149-H149-I149</f>
        <v>78179.199999999997</v>
      </c>
      <c r="K149" s="39">
        <v>498633.28</v>
      </c>
      <c r="L149" s="20">
        <f>(F149+J149)/C149</f>
        <v>274.56975768321519</v>
      </c>
      <c r="M149" s="20">
        <f>K149/C149</f>
        <v>58.940104018912535</v>
      </c>
      <c r="N149" s="21">
        <f>(F149+J149+K149)/C149</f>
        <v>333.50986170212775</v>
      </c>
    </row>
    <row r="150" spans="1:14" ht="15" customHeight="1">
      <c r="A150" s="18" t="s">
        <v>122</v>
      </c>
      <c r="B150" s="19" t="s">
        <v>8</v>
      </c>
      <c r="C150" s="38">
        <v>6814</v>
      </c>
      <c r="D150" s="39">
        <v>1555238.03</v>
      </c>
      <c r="E150" s="39">
        <v>0</v>
      </c>
      <c r="F150" s="39">
        <f>D150-E150</f>
        <v>1555238.03</v>
      </c>
      <c r="G150" s="39">
        <v>48402.22</v>
      </c>
      <c r="H150" s="39">
        <v>0</v>
      </c>
      <c r="I150" s="39">
        <v>0</v>
      </c>
      <c r="J150" s="39">
        <f>G150-H150-I150</f>
        <v>48402.22</v>
      </c>
      <c r="K150" s="39">
        <v>361038.59</v>
      </c>
      <c r="L150" s="20">
        <f>(F150+J150)/C150</f>
        <v>235.3449148811271</v>
      </c>
      <c r="M150" s="20">
        <f>K150/C150</f>
        <v>52.984823891987091</v>
      </c>
      <c r="N150" s="21">
        <f>(F150+J150+K150)/C150</f>
        <v>288.32973877311417</v>
      </c>
    </row>
    <row r="151" spans="1:14" ht="15" customHeight="1">
      <c r="A151" s="18" t="s">
        <v>144</v>
      </c>
      <c r="B151" s="19" t="s">
        <v>4</v>
      </c>
      <c r="C151" s="38">
        <v>7933</v>
      </c>
      <c r="D151" s="39">
        <v>2389460.3199999998</v>
      </c>
      <c r="E151" s="39">
        <v>0</v>
      </c>
      <c r="F151" s="39">
        <f>D151-E151</f>
        <v>2389460.3199999998</v>
      </c>
      <c r="G151" s="39">
        <v>95333.24</v>
      </c>
      <c r="H151" s="39">
        <v>0</v>
      </c>
      <c r="I151" s="39">
        <v>0</v>
      </c>
      <c r="J151" s="39">
        <f>G151-H151-I151</f>
        <v>95333.24</v>
      </c>
      <c r="K151" s="39">
        <v>1901214.21</v>
      </c>
      <c r="L151" s="20">
        <f>(F151+J151)/C151</f>
        <v>313.22243287533092</v>
      </c>
      <c r="M151" s="20">
        <f>K151/C151</f>
        <v>239.65891970250851</v>
      </c>
      <c r="N151" s="21">
        <f>(F151+J151+K151)/C151</f>
        <v>552.88135257783938</v>
      </c>
    </row>
    <row r="152" spans="1:14">
      <c r="A152" s="18" t="s">
        <v>51</v>
      </c>
      <c r="B152" s="19" t="s">
        <v>7</v>
      </c>
      <c r="C152" s="38">
        <v>5360</v>
      </c>
      <c r="D152" s="39">
        <v>1662517.99</v>
      </c>
      <c r="E152" s="39">
        <v>0</v>
      </c>
      <c r="F152" s="39">
        <f>D152-E152</f>
        <v>1662517.99</v>
      </c>
      <c r="G152" s="39">
        <v>43094.51</v>
      </c>
      <c r="H152" s="39">
        <v>0</v>
      </c>
      <c r="I152" s="39">
        <v>0</v>
      </c>
      <c r="J152" s="39">
        <f>G152-H152-I152</f>
        <v>43094.51</v>
      </c>
      <c r="K152" s="39">
        <v>592571.65</v>
      </c>
      <c r="L152" s="20">
        <f>(F152+J152)/C152</f>
        <v>318.21128731343282</v>
      </c>
      <c r="M152" s="20">
        <f>K152/C152</f>
        <v>110.55441231343283</v>
      </c>
      <c r="N152" s="21">
        <f>(F152+J152+K152)/C152</f>
        <v>428.76569962686568</v>
      </c>
    </row>
    <row r="153" spans="1:14">
      <c r="A153" s="56" t="s">
        <v>170</v>
      </c>
      <c r="N153" s="57">
        <f>AVERAGE(N10:N152)</f>
        <v>542.44575573029476</v>
      </c>
    </row>
  </sheetData>
  <sortState ref="A10:N152">
    <sortCondition ref="A10:A152"/>
  </sortState>
  <mergeCells count="4">
    <mergeCell ref="A3:N3"/>
    <mergeCell ref="A4:N4"/>
    <mergeCell ref="D8:K8"/>
    <mergeCell ref="L8:N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3"/>
  <sheetViews>
    <sheetView topLeftCell="A145" zoomScaleNormal="100" workbookViewId="0">
      <selection activeCell="A154" sqref="A154:XFD162"/>
    </sheetView>
  </sheetViews>
  <sheetFormatPr baseColWidth="10" defaultColWidth="7.109375" defaultRowHeight="18"/>
  <cols>
    <col min="1" max="1" width="28.109375" style="22" customWidth="1"/>
    <col min="2" max="2" width="15.6640625" style="22" customWidth="1"/>
    <col min="3" max="3" width="11" style="23" customWidth="1"/>
    <col min="4" max="4" width="14.109375" style="22" hidden="1" customWidth="1"/>
    <col min="5" max="5" width="12.6640625" style="22" hidden="1" customWidth="1"/>
    <col min="6" max="6" width="14.44140625" style="22" hidden="1" customWidth="1"/>
    <col min="7" max="7" width="14.33203125" style="24" hidden="1" customWidth="1"/>
    <col min="8" max="8" width="12.6640625" style="22" hidden="1" customWidth="1"/>
    <col min="9" max="9" width="13.5546875" style="22" hidden="1" customWidth="1"/>
    <col min="10" max="10" width="13.6640625" style="22" hidden="1" customWidth="1"/>
    <col min="11" max="11" width="16.5546875" style="22" hidden="1" customWidth="1"/>
    <col min="12" max="12" width="15.44140625" style="22" customWidth="1"/>
    <col min="13" max="13" width="14.88671875" style="22" customWidth="1"/>
    <col min="14" max="14" width="19" style="22" customWidth="1"/>
    <col min="15" max="16384" width="7.109375" style="22"/>
  </cols>
  <sheetData>
    <row r="1" spans="1:14" s="1" customFormat="1" ht="16.8">
      <c r="C1" s="2"/>
      <c r="D1" s="3"/>
      <c r="E1" s="3"/>
      <c r="F1" s="3"/>
      <c r="G1" s="3"/>
      <c r="H1" s="3"/>
      <c r="I1" s="3"/>
      <c r="J1" s="3"/>
      <c r="K1" s="3"/>
      <c r="M1" s="4"/>
    </row>
    <row r="2" spans="1:14" s="1" customFormat="1" ht="24" customHeight="1">
      <c r="A2" s="5"/>
      <c r="B2" s="5"/>
      <c r="C2" s="6"/>
      <c r="D2" s="5"/>
      <c r="E2" s="5"/>
      <c r="F2" s="5"/>
      <c r="G2" s="7"/>
      <c r="H2" s="5"/>
      <c r="I2" s="5"/>
      <c r="J2" s="5"/>
      <c r="K2" s="5"/>
      <c r="L2" s="5"/>
      <c r="M2" s="5"/>
    </row>
    <row r="3" spans="1:14" s="1" customFormat="1" ht="39" customHeight="1">
      <c r="A3" s="45" t="s">
        <v>150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s="1" customFormat="1" ht="21.6">
      <c r="A4" s="46" t="s">
        <v>123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s="1" customFormat="1" ht="16.8">
      <c r="A5" s="43" t="s">
        <v>151</v>
      </c>
      <c r="B5" s="29"/>
      <c r="C5" s="30"/>
      <c r="D5" s="31"/>
      <c r="E5" s="31"/>
      <c r="F5" s="31"/>
      <c r="G5" s="31"/>
      <c r="H5" s="31"/>
      <c r="I5" s="31"/>
      <c r="J5" s="31"/>
      <c r="K5" s="31"/>
      <c r="L5" s="31"/>
      <c r="M5" s="32"/>
      <c r="N5" s="33"/>
    </row>
    <row r="6" spans="1:14" s="1" customFormat="1" ht="16.8">
      <c r="A6" s="44" t="s">
        <v>9</v>
      </c>
      <c r="B6" s="35"/>
      <c r="C6" s="36"/>
      <c r="D6" s="37"/>
      <c r="E6" s="37"/>
      <c r="F6" s="37"/>
      <c r="G6" s="37"/>
      <c r="H6" s="37"/>
      <c r="I6" s="37"/>
      <c r="J6" s="37"/>
      <c r="K6" s="32"/>
      <c r="L6" s="37"/>
      <c r="M6" s="32"/>
      <c r="N6" s="33"/>
    </row>
    <row r="7" spans="1:14" s="1" customFormat="1" ht="16.8">
      <c r="A7" s="10"/>
      <c r="B7" s="11"/>
      <c r="C7" s="12"/>
      <c r="D7" s="13"/>
      <c r="E7" s="13"/>
      <c r="F7" s="13"/>
      <c r="G7" s="13"/>
      <c r="H7" s="13"/>
      <c r="I7" s="13"/>
      <c r="J7" s="8"/>
      <c r="K7" s="13"/>
      <c r="L7" s="8"/>
      <c r="M7" s="9"/>
    </row>
    <row r="8" spans="1:14">
      <c r="A8" s="11"/>
      <c r="B8" s="11"/>
      <c r="C8" s="12"/>
      <c r="D8" s="47" t="s">
        <v>10</v>
      </c>
      <c r="E8" s="48"/>
      <c r="F8" s="48"/>
      <c r="G8" s="48"/>
      <c r="H8" s="48"/>
      <c r="I8" s="48"/>
      <c r="J8" s="48"/>
      <c r="K8" s="49"/>
      <c r="L8" s="53" t="s">
        <v>11</v>
      </c>
      <c r="M8" s="54"/>
      <c r="N8" s="55"/>
    </row>
    <row r="9" spans="1:14" ht="50.4">
      <c r="A9" s="14" t="s">
        <v>12</v>
      </c>
      <c r="B9" s="14" t="s">
        <v>13</v>
      </c>
      <c r="C9" s="14" t="s">
        <v>14</v>
      </c>
      <c r="D9" s="15" t="s">
        <v>15</v>
      </c>
      <c r="E9" s="15" t="s">
        <v>16</v>
      </c>
      <c r="F9" s="15" t="s">
        <v>114</v>
      </c>
      <c r="G9" s="15" t="s">
        <v>17</v>
      </c>
      <c r="H9" s="15" t="s">
        <v>117</v>
      </c>
      <c r="I9" s="15" t="s">
        <v>116</v>
      </c>
      <c r="J9" s="15" t="s">
        <v>115</v>
      </c>
      <c r="K9" s="15" t="s">
        <v>18</v>
      </c>
      <c r="L9" s="16" t="s">
        <v>19</v>
      </c>
      <c r="M9" s="16" t="s">
        <v>18</v>
      </c>
      <c r="N9" s="17" t="s">
        <v>20</v>
      </c>
    </row>
    <row r="10" spans="1:14" ht="15" customHeight="1">
      <c r="A10" s="18" t="s">
        <v>130</v>
      </c>
      <c r="B10" s="19" t="s">
        <v>7</v>
      </c>
      <c r="C10" s="38">
        <v>9244</v>
      </c>
      <c r="D10" s="39">
        <v>16906952</v>
      </c>
      <c r="E10" s="39">
        <v>0</v>
      </c>
      <c r="F10" s="39">
        <f>D10-E10</f>
        <v>16906952</v>
      </c>
      <c r="G10" s="39">
        <v>6230517.1200000001</v>
      </c>
      <c r="H10" s="39">
        <v>0</v>
      </c>
      <c r="I10" s="39">
        <v>0</v>
      </c>
      <c r="J10" s="39">
        <f>G10-H10-I10</f>
        <v>6230517.1200000001</v>
      </c>
      <c r="K10" s="39">
        <v>3646976.09</v>
      </c>
      <c r="L10" s="20">
        <f>(F10+J10)/C10</f>
        <v>2502.9715620943316</v>
      </c>
      <c r="M10" s="20">
        <f>K10/C10</f>
        <v>394.52359260060581</v>
      </c>
      <c r="N10" s="21">
        <f>(F10+J10+K10)/C10</f>
        <v>2897.4951546949374</v>
      </c>
    </row>
    <row r="11" spans="1:14" ht="15" customHeight="1">
      <c r="A11" s="18" t="s">
        <v>126</v>
      </c>
      <c r="B11" s="19" t="s">
        <v>2</v>
      </c>
      <c r="C11" s="38">
        <v>12537</v>
      </c>
      <c r="D11" s="39">
        <v>20527080.32</v>
      </c>
      <c r="E11" s="39">
        <v>0</v>
      </c>
      <c r="F11" s="39">
        <f>D11-E11</f>
        <v>20527080.32</v>
      </c>
      <c r="G11" s="39">
        <v>4240557.18</v>
      </c>
      <c r="H11" s="39">
        <v>0</v>
      </c>
      <c r="I11" s="39">
        <v>0</v>
      </c>
      <c r="J11" s="39">
        <f>G11-H11-I11</f>
        <v>4240557.18</v>
      </c>
      <c r="K11" s="39">
        <v>8531523.8200000003</v>
      </c>
      <c r="L11" s="20">
        <f>(F11+J11)/C11</f>
        <v>1975.5633325356944</v>
      </c>
      <c r="M11" s="20">
        <f>K11/C11</f>
        <v>680.50760309483928</v>
      </c>
      <c r="N11" s="21">
        <f>(F11+J11+K11)/C11</f>
        <v>2656.0709356305338</v>
      </c>
    </row>
    <row r="12" spans="1:14" ht="15" customHeight="1">
      <c r="A12" s="18" t="s">
        <v>158</v>
      </c>
      <c r="B12" s="19" t="s">
        <v>7</v>
      </c>
      <c r="C12" s="38">
        <v>8111</v>
      </c>
      <c r="D12" s="39">
        <v>8453067.1400000006</v>
      </c>
      <c r="E12" s="39">
        <v>0</v>
      </c>
      <c r="F12" s="39">
        <f>D12-E12</f>
        <v>8453067.1400000006</v>
      </c>
      <c r="G12" s="39">
        <v>2546689.7799999998</v>
      </c>
      <c r="H12" s="39">
        <v>0</v>
      </c>
      <c r="I12" s="39">
        <v>0</v>
      </c>
      <c r="J12" s="39">
        <f>G12-H12-I12</f>
        <v>2546689.7799999998</v>
      </c>
      <c r="K12" s="39">
        <v>5616114.0700000003</v>
      </c>
      <c r="L12" s="20">
        <f>(F12+J12)/C12</f>
        <v>1356.1529922327702</v>
      </c>
      <c r="M12" s="20">
        <f>K12/C12</f>
        <v>692.40711009739869</v>
      </c>
      <c r="N12" s="21">
        <f>(F12+J12+K12)/C12</f>
        <v>2048.5601023301688</v>
      </c>
    </row>
    <row r="13" spans="1:14" ht="15" customHeight="1">
      <c r="A13" s="18" t="s">
        <v>24</v>
      </c>
      <c r="B13" s="19" t="s">
        <v>0</v>
      </c>
      <c r="C13" s="38">
        <v>8349</v>
      </c>
      <c r="D13" s="39">
        <v>6579211.8399999999</v>
      </c>
      <c r="E13" s="39">
        <v>0</v>
      </c>
      <c r="F13" s="39">
        <f>D13-E13</f>
        <v>6579211.8399999999</v>
      </c>
      <c r="G13" s="39">
        <v>521691.2</v>
      </c>
      <c r="H13" s="39">
        <v>0</v>
      </c>
      <c r="I13" s="39">
        <v>0</v>
      </c>
      <c r="J13" s="39">
        <f>G13-H13-I13</f>
        <v>521691.2</v>
      </c>
      <c r="K13" s="39">
        <v>3999523.51</v>
      </c>
      <c r="L13" s="20">
        <f>(F13+J13)/C13</f>
        <v>850.50940711462454</v>
      </c>
      <c r="M13" s="20">
        <f>K13/C13</f>
        <v>479.04222182297281</v>
      </c>
      <c r="N13" s="21">
        <f>(F13+J13+K13)/C13</f>
        <v>1329.5516289375973</v>
      </c>
    </row>
    <row r="14" spans="1:14" ht="15" customHeight="1">
      <c r="A14" s="18" t="s">
        <v>22</v>
      </c>
      <c r="B14" s="19" t="s">
        <v>3</v>
      </c>
      <c r="C14" s="38">
        <v>7386</v>
      </c>
      <c r="D14" s="39">
        <v>7875502.4400000004</v>
      </c>
      <c r="E14" s="39">
        <v>0</v>
      </c>
      <c r="F14" s="39">
        <f>D14-E14</f>
        <v>7875502.4400000004</v>
      </c>
      <c r="G14" s="39">
        <v>253533.63</v>
      </c>
      <c r="H14" s="39">
        <v>0</v>
      </c>
      <c r="I14" s="39">
        <v>0</v>
      </c>
      <c r="J14" s="39">
        <f>G14-H14-I14</f>
        <v>253533.63</v>
      </c>
      <c r="K14" s="39">
        <v>1205153.55</v>
      </c>
      <c r="L14" s="20">
        <f>(F14+J14)/C14</f>
        <v>1100.6006051990253</v>
      </c>
      <c r="M14" s="20">
        <f>K14/C14</f>
        <v>163.16728269699431</v>
      </c>
      <c r="N14" s="21">
        <f>(F14+J14+K14)/C14</f>
        <v>1263.7678878960196</v>
      </c>
    </row>
    <row r="15" spans="1:14" ht="15" customHeight="1">
      <c r="A15" s="18" t="s">
        <v>167</v>
      </c>
      <c r="B15" s="19" t="s">
        <v>8</v>
      </c>
      <c r="C15" s="38">
        <v>5627</v>
      </c>
      <c r="D15" s="39">
        <v>2744918.41</v>
      </c>
      <c r="E15" s="39">
        <v>0</v>
      </c>
      <c r="F15" s="39">
        <f>D15-E15</f>
        <v>2744918.41</v>
      </c>
      <c r="G15" s="39">
        <v>748918.33</v>
      </c>
      <c r="H15" s="39">
        <v>0</v>
      </c>
      <c r="I15" s="39">
        <v>0</v>
      </c>
      <c r="J15" s="39">
        <f>G15-H15-I15</f>
        <v>748918.33</v>
      </c>
      <c r="K15" s="39">
        <v>3301212.97</v>
      </c>
      <c r="L15" s="20">
        <f>(F15+J15)/C15</f>
        <v>620.90576506131163</v>
      </c>
      <c r="M15" s="20">
        <f>K15/C15</f>
        <v>586.67371068064688</v>
      </c>
      <c r="N15" s="21">
        <f>(F15+J15+K15)/C15</f>
        <v>1207.5794757419585</v>
      </c>
    </row>
    <row r="16" spans="1:14" ht="15" customHeight="1">
      <c r="A16" s="18" t="s">
        <v>152</v>
      </c>
      <c r="B16" s="19" t="s">
        <v>6</v>
      </c>
      <c r="C16" s="38">
        <v>19649</v>
      </c>
      <c r="D16" s="39">
        <v>14282269.560000001</v>
      </c>
      <c r="E16" s="39">
        <v>0</v>
      </c>
      <c r="F16" s="39">
        <f>D16-E16</f>
        <v>14282269.560000001</v>
      </c>
      <c r="G16" s="39">
        <v>819083.22</v>
      </c>
      <c r="H16" s="39">
        <v>0</v>
      </c>
      <c r="I16" s="39">
        <v>0</v>
      </c>
      <c r="J16" s="39">
        <f>G16-H16-I16</f>
        <v>819083.22</v>
      </c>
      <c r="K16" s="39">
        <v>7826138.25</v>
      </c>
      <c r="L16" s="20">
        <f>(F16+J16)/C16</f>
        <v>768.55579317013598</v>
      </c>
      <c r="M16" s="20">
        <f>K16/C16</f>
        <v>398.29702529390806</v>
      </c>
      <c r="N16" s="21">
        <f>(F16+J16+K16)/C16</f>
        <v>1166.852818464044</v>
      </c>
    </row>
    <row r="17" spans="1:14" ht="15" customHeight="1">
      <c r="A17" s="18" t="s">
        <v>52</v>
      </c>
      <c r="B17" s="19" t="s">
        <v>8</v>
      </c>
      <c r="C17" s="38">
        <v>13682</v>
      </c>
      <c r="D17" s="39">
        <v>5336107.33</v>
      </c>
      <c r="E17" s="39">
        <v>0</v>
      </c>
      <c r="F17" s="39">
        <f>D17-E17</f>
        <v>5336107.33</v>
      </c>
      <c r="G17" s="39">
        <v>3860740.97</v>
      </c>
      <c r="H17" s="39">
        <v>0</v>
      </c>
      <c r="I17" s="39">
        <v>0</v>
      </c>
      <c r="J17" s="39">
        <f>G17-H17-I17</f>
        <v>3860740.97</v>
      </c>
      <c r="K17" s="39">
        <v>6443006.6699999999</v>
      </c>
      <c r="L17" s="20">
        <f>(F17+J17)/C17</f>
        <v>672.18595965502129</v>
      </c>
      <c r="M17" s="20">
        <f>K17/C17</f>
        <v>470.91117307411196</v>
      </c>
      <c r="N17" s="21">
        <f>(F17+J17+K17)/C17</f>
        <v>1143.0971327291331</v>
      </c>
    </row>
    <row r="18" spans="1:14" ht="15" customHeight="1">
      <c r="A18" s="18" t="s">
        <v>21</v>
      </c>
      <c r="B18" s="19" t="s">
        <v>7</v>
      </c>
      <c r="C18" s="38">
        <v>17857</v>
      </c>
      <c r="D18" s="39">
        <v>16132015.220000001</v>
      </c>
      <c r="E18" s="39">
        <v>0</v>
      </c>
      <c r="F18" s="39">
        <f>D18-E18</f>
        <v>16132015.220000001</v>
      </c>
      <c r="G18" s="39">
        <v>710699.48</v>
      </c>
      <c r="H18" s="39">
        <v>0</v>
      </c>
      <c r="I18" s="39">
        <v>0</v>
      </c>
      <c r="J18" s="39">
        <f>G18-H18-I18</f>
        <v>710699.48</v>
      </c>
      <c r="K18" s="39">
        <v>2841293.96</v>
      </c>
      <c r="L18" s="20">
        <f>(F18+J18)/C18</f>
        <v>943.19956879655035</v>
      </c>
      <c r="M18" s="20">
        <f>K18/C18</f>
        <v>159.11373466987735</v>
      </c>
      <c r="N18" s="21">
        <f>(F18+J18+K18)/C18</f>
        <v>1102.3133034664277</v>
      </c>
    </row>
    <row r="19" spans="1:14" ht="15" customHeight="1">
      <c r="A19" s="18" t="s">
        <v>25</v>
      </c>
      <c r="B19" s="19" t="s">
        <v>6</v>
      </c>
      <c r="C19" s="38">
        <v>18621</v>
      </c>
      <c r="D19" s="39">
        <v>14735027.09</v>
      </c>
      <c r="E19" s="39">
        <v>0</v>
      </c>
      <c r="F19" s="39">
        <f>D19-E19</f>
        <v>14735027.09</v>
      </c>
      <c r="G19" s="39">
        <v>1125856.27</v>
      </c>
      <c r="H19" s="39">
        <v>0</v>
      </c>
      <c r="I19" s="39">
        <v>0</v>
      </c>
      <c r="J19" s="39">
        <f>G19-H19-I19</f>
        <v>1125856.27</v>
      </c>
      <c r="K19" s="39">
        <v>3677277.27</v>
      </c>
      <c r="L19" s="20">
        <f>(F19+J19)/C19</f>
        <v>851.77398421137423</v>
      </c>
      <c r="M19" s="20">
        <f>K19/C19</f>
        <v>197.48011760915097</v>
      </c>
      <c r="N19" s="21">
        <f>(F19+J19+K19)/C19</f>
        <v>1049.2541018205252</v>
      </c>
    </row>
    <row r="20" spans="1:14" ht="15" customHeight="1">
      <c r="A20" s="18" t="s">
        <v>23</v>
      </c>
      <c r="B20" s="19" t="s">
        <v>2</v>
      </c>
      <c r="C20" s="38">
        <v>16069</v>
      </c>
      <c r="D20" s="39">
        <v>13228053.439999999</v>
      </c>
      <c r="E20" s="39">
        <v>0</v>
      </c>
      <c r="F20" s="39">
        <f>D20-E20</f>
        <v>13228053.439999999</v>
      </c>
      <c r="G20" s="39">
        <v>205705.86</v>
      </c>
      <c r="H20" s="39">
        <v>0</v>
      </c>
      <c r="I20" s="39">
        <v>0</v>
      </c>
      <c r="J20" s="39">
        <f>G20-H20-I20</f>
        <v>205705.86</v>
      </c>
      <c r="K20" s="39">
        <v>2428665.52</v>
      </c>
      <c r="L20" s="20">
        <f>(F20+J20)/C20</f>
        <v>836.00468604144623</v>
      </c>
      <c r="M20" s="20">
        <f>K20/C20</f>
        <v>151.13980459269402</v>
      </c>
      <c r="N20" s="21">
        <f>(F20+J20+K20)/C20</f>
        <v>987.1444906341402</v>
      </c>
    </row>
    <row r="21" spans="1:14" ht="15" customHeight="1">
      <c r="A21" s="18" t="s">
        <v>157</v>
      </c>
      <c r="B21" s="19" t="s">
        <v>2</v>
      </c>
      <c r="C21" s="38">
        <v>8340</v>
      </c>
      <c r="D21" s="39">
        <v>4422503.41</v>
      </c>
      <c r="E21" s="39">
        <v>0</v>
      </c>
      <c r="F21" s="39">
        <f>D21-E21</f>
        <v>4422503.41</v>
      </c>
      <c r="G21" s="39">
        <v>84081.47</v>
      </c>
      <c r="H21" s="39">
        <v>0</v>
      </c>
      <c r="I21" s="39">
        <v>0</v>
      </c>
      <c r="J21" s="39">
        <f>G21-H21-I21</f>
        <v>84081.47</v>
      </c>
      <c r="K21" s="39">
        <v>3282624.69</v>
      </c>
      <c r="L21" s="20">
        <f>(F21+J21)/C21</f>
        <v>540.35789928057557</v>
      </c>
      <c r="M21" s="20">
        <f>K21/C21</f>
        <v>393.60008273381294</v>
      </c>
      <c r="N21" s="21">
        <f>(F21+J21+K21)/C21</f>
        <v>933.95798201438856</v>
      </c>
    </row>
    <row r="22" spans="1:14" ht="15" customHeight="1">
      <c r="A22" s="18" t="s">
        <v>107</v>
      </c>
      <c r="B22" s="19" t="s">
        <v>0</v>
      </c>
      <c r="C22" s="38">
        <v>12562</v>
      </c>
      <c r="D22" s="39">
        <v>8384668.5300000003</v>
      </c>
      <c r="E22" s="39">
        <v>0</v>
      </c>
      <c r="F22" s="39">
        <f>D22-E22</f>
        <v>8384668.5300000003</v>
      </c>
      <c r="G22" s="39">
        <v>359251.24</v>
      </c>
      <c r="H22" s="39">
        <v>0</v>
      </c>
      <c r="I22" s="39">
        <v>0</v>
      </c>
      <c r="J22" s="39">
        <f>G22-H22-I22</f>
        <v>359251.24</v>
      </c>
      <c r="K22" s="39">
        <v>2531301.48</v>
      </c>
      <c r="L22" s="20">
        <f>(F22+J22)/C22</f>
        <v>696.06111845247574</v>
      </c>
      <c r="M22" s="20">
        <f>K22/C22</f>
        <v>201.50465530966406</v>
      </c>
      <c r="N22" s="21">
        <f>(F22+J22+K22)/C22</f>
        <v>897.56577376213977</v>
      </c>
    </row>
    <row r="23" spans="1:14" ht="15" customHeight="1">
      <c r="A23" s="18" t="s">
        <v>27</v>
      </c>
      <c r="B23" s="19" t="s">
        <v>8</v>
      </c>
      <c r="C23" s="38">
        <v>17418</v>
      </c>
      <c r="D23" s="39">
        <v>6987147.5199999996</v>
      </c>
      <c r="E23" s="39">
        <v>0</v>
      </c>
      <c r="F23" s="39">
        <f>D23-E23</f>
        <v>6987147.5199999996</v>
      </c>
      <c r="G23" s="39">
        <v>165842.54</v>
      </c>
      <c r="H23" s="39">
        <v>0</v>
      </c>
      <c r="I23" s="39">
        <v>0</v>
      </c>
      <c r="J23" s="39">
        <f>G23-H23-I23</f>
        <v>165842.54</v>
      </c>
      <c r="K23" s="39">
        <v>8456843.6699999999</v>
      </c>
      <c r="L23" s="20">
        <f>(F23+J23)/C23</f>
        <v>410.66655528763346</v>
      </c>
      <c r="M23" s="20">
        <f>K23/C23</f>
        <v>485.52323286255597</v>
      </c>
      <c r="N23" s="21">
        <f>(F23+J23+K23)/C23</f>
        <v>896.18978815018943</v>
      </c>
    </row>
    <row r="24" spans="1:14" ht="15" customHeight="1">
      <c r="A24" s="18" t="s">
        <v>165</v>
      </c>
      <c r="B24" s="19" t="s">
        <v>8</v>
      </c>
      <c r="C24" s="38">
        <v>7098</v>
      </c>
      <c r="D24" s="39">
        <v>2069498.28</v>
      </c>
      <c r="E24" s="39">
        <v>0</v>
      </c>
      <c r="F24" s="39">
        <f>D24-E24</f>
        <v>2069498.28</v>
      </c>
      <c r="G24" s="39">
        <v>1960463.3</v>
      </c>
      <c r="H24" s="39">
        <v>0</v>
      </c>
      <c r="I24" s="39">
        <v>0</v>
      </c>
      <c r="J24" s="39">
        <f>G24-H24-I24</f>
        <v>1960463.3</v>
      </c>
      <c r="K24" s="39">
        <v>1824861.55</v>
      </c>
      <c r="L24" s="20">
        <f>(F24+J24)/C24</f>
        <v>567.76015497323192</v>
      </c>
      <c r="M24" s="20">
        <f>K24/C24</f>
        <v>257.09517469709778</v>
      </c>
      <c r="N24" s="21">
        <f>(F24+J24+K24)/C24</f>
        <v>824.85532967032964</v>
      </c>
    </row>
    <row r="25" spans="1:14" ht="15" customHeight="1">
      <c r="A25" s="18" t="s">
        <v>133</v>
      </c>
      <c r="B25" s="19" t="s">
        <v>3</v>
      </c>
      <c r="C25" s="38">
        <v>11247</v>
      </c>
      <c r="D25" s="39">
        <v>6207305.2000000002</v>
      </c>
      <c r="E25" s="39">
        <v>0</v>
      </c>
      <c r="F25" s="39">
        <f>D25-E25</f>
        <v>6207305.2000000002</v>
      </c>
      <c r="G25" s="39">
        <v>406663.11</v>
      </c>
      <c r="H25" s="39">
        <v>0</v>
      </c>
      <c r="I25" s="39">
        <v>0</v>
      </c>
      <c r="J25" s="39">
        <f>G25-H25-I25</f>
        <v>406663.11</v>
      </c>
      <c r="K25" s="39">
        <v>2039223.31</v>
      </c>
      <c r="L25" s="20">
        <f>(F25+J25)/C25</f>
        <v>588.06511158531168</v>
      </c>
      <c r="M25" s="20">
        <f>K25/C25</f>
        <v>181.31264426069174</v>
      </c>
      <c r="N25" s="21">
        <f>(F25+J25+K25)/C25</f>
        <v>769.37775584600342</v>
      </c>
    </row>
    <row r="26" spans="1:14" ht="15" customHeight="1">
      <c r="A26" s="18" t="s">
        <v>145</v>
      </c>
      <c r="B26" s="19" t="s">
        <v>0</v>
      </c>
      <c r="C26" s="38">
        <v>7466</v>
      </c>
      <c r="D26" s="39">
        <v>2735497.15</v>
      </c>
      <c r="E26" s="39">
        <v>0</v>
      </c>
      <c r="F26" s="39">
        <f>D26-E26</f>
        <v>2735497.15</v>
      </c>
      <c r="G26" s="39">
        <v>400134.86</v>
      </c>
      <c r="H26" s="39">
        <v>0</v>
      </c>
      <c r="I26" s="39">
        <v>0</v>
      </c>
      <c r="J26" s="39">
        <f>G26-H26-I26</f>
        <v>400134.86</v>
      </c>
      <c r="K26" s="39">
        <v>2381966.11</v>
      </c>
      <c r="L26" s="20">
        <f>(F26+J26)/C26</f>
        <v>419.9882145727297</v>
      </c>
      <c r="M26" s="20">
        <f>K26/C26</f>
        <v>319.04180417894452</v>
      </c>
      <c r="N26" s="21">
        <f>(F26+J26+K26)/C26</f>
        <v>739.03001875167411</v>
      </c>
    </row>
    <row r="27" spans="1:14" ht="15" customHeight="1">
      <c r="A27" s="18" t="s">
        <v>26</v>
      </c>
      <c r="B27" s="19" t="s">
        <v>3</v>
      </c>
      <c r="C27" s="38">
        <v>18919</v>
      </c>
      <c r="D27" s="39">
        <v>10969302.91</v>
      </c>
      <c r="E27" s="39">
        <v>0</v>
      </c>
      <c r="F27" s="39">
        <f>D27-E27</f>
        <v>10969302.91</v>
      </c>
      <c r="G27" s="39">
        <v>435214.33</v>
      </c>
      <c r="H27" s="39">
        <v>0</v>
      </c>
      <c r="I27" s="39">
        <v>0</v>
      </c>
      <c r="J27" s="39">
        <f>G27-H27-I27</f>
        <v>435214.33</v>
      </c>
      <c r="K27" s="39">
        <v>1971915.84</v>
      </c>
      <c r="L27" s="20">
        <f>(F27+J27)/C27</f>
        <v>602.80761351022784</v>
      </c>
      <c r="M27" s="20">
        <f>K27/C27</f>
        <v>104.22939055975475</v>
      </c>
      <c r="N27" s="21">
        <f>(F27+J27+K27)/C27</f>
        <v>707.03700406998257</v>
      </c>
    </row>
    <row r="28" spans="1:14" ht="15" customHeight="1">
      <c r="A28" s="18" t="s">
        <v>44</v>
      </c>
      <c r="B28" s="19" t="s">
        <v>2</v>
      </c>
      <c r="C28" s="38">
        <v>10726</v>
      </c>
      <c r="D28" s="39">
        <v>3474635.64</v>
      </c>
      <c r="E28" s="39">
        <v>0</v>
      </c>
      <c r="F28" s="39">
        <f>D28-E28</f>
        <v>3474635.64</v>
      </c>
      <c r="G28" s="39">
        <v>703547.47</v>
      </c>
      <c r="H28" s="39">
        <v>0</v>
      </c>
      <c r="I28" s="39">
        <v>0</v>
      </c>
      <c r="J28" s="39">
        <f>G28-H28-I28</f>
        <v>703547.47</v>
      </c>
      <c r="K28" s="39">
        <v>2922431.62</v>
      </c>
      <c r="L28" s="20">
        <f>(F28+J28)/C28</f>
        <v>389.53786220399036</v>
      </c>
      <c r="M28" s="20">
        <f>K28/C28</f>
        <v>272.46239231773262</v>
      </c>
      <c r="N28" s="21">
        <f>(F28+J28+K28)/C28</f>
        <v>662.00025452172292</v>
      </c>
    </row>
    <row r="29" spans="1:14" ht="15" customHeight="1">
      <c r="A29" s="18" t="s">
        <v>55</v>
      </c>
      <c r="B29" s="19" t="s">
        <v>4</v>
      </c>
      <c r="C29" s="38">
        <v>10041</v>
      </c>
      <c r="D29" s="39">
        <v>2752976.51</v>
      </c>
      <c r="E29" s="39">
        <v>0</v>
      </c>
      <c r="F29" s="39">
        <f>D29-E29</f>
        <v>2752976.51</v>
      </c>
      <c r="G29" s="39">
        <v>299028.18</v>
      </c>
      <c r="H29" s="39">
        <v>0</v>
      </c>
      <c r="I29" s="39">
        <v>0</v>
      </c>
      <c r="J29" s="39">
        <f>G29-H29-I29</f>
        <v>299028.18</v>
      </c>
      <c r="K29" s="39">
        <v>3389198.19</v>
      </c>
      <c r="L29" s="20">
        <f>(F29+J29)/C29</f>
        <v>303.95425654815256</v>
      </c>
      <c r="M29" s="20">
        <f>K29/C29</f>
        <v>337.53592172094415</v>
      </c>
      <c r="N29" s="21">
        <f>(F29+J29+K29)/C29</f>
        <v>641.49017826909665</v>
      </c>
    </row>
    <row r="30" spans="1:14" ht="15" customHeight="1">
      <c r="A30" s="18" t="s">
        <v>129</v>
      </c>
      <c r="B30" s="19" t="s">
        <v>7</v>
      </c>
      <c r="C30" s="38">
        <v>8435</v>
      </c>
      <c r="D30" s="39">
        <v>4328424.72</v>
      </c>
      <c r="E30" s="39">
        <v>0</v>
      </c>
      <c r="F30" s="39">
        <f>D30-E30</f>
        <v>4328424.72</v>
      </c>
      <c r="G30" s="39">
        <v>67890.37</v>
      </c>
      <c r="H30" s="39">
        <v>0</v>
      </c>
      <c r="I30" s="39">
        <v>0</v>
      </c>
      <c r="J30" s="39">
        <f>G30-H30-I30</f>
        <v>67890.37</v>
      </c>
      <c r="K30" s="39">
        <v>1014337.94</v>
      </c>
      <c r="L30" s="20">
        <f>(F30+J30)/C30</f>
        <v>521.19918079430943</v>
      </c>
      <c r="M30" s="20">
        <f>K30/C30</f>
        <v>120.25346058091286</v>
      </c>
      <c r="N30" s="21">
        <f>(F30+J30+K30)/C30</f>
        <v>641.45264137522224</v>
      </c>
    </row>
    <row r="31" spans="1:14" ht="15" customHeight="1">
      <c r="A31" s="18" t="s">
        <v>37</v>
      </c>
      <c r="B31" s="19" t="s">
        <v>4</v>
      </c>
      <c r="C31" s="38">
        <v>10344</v>
      </c>
      <c r="D31" s="39">
        <v>3226351.64</v>
      </c>
      <c r="E31" s="39">
        <v>0</v>
      </c>
      <c r="F31" s="39">
        <f>D31-E31</f>
        <v>3226351.64</v>
      </c>
      <c r="G31" s="39">
        <v>161734.45000000001</v>
      </c>
      <c r="H31" s="39">
        <v>0</v>
      </c>
      <c r="I31" s="39">
        <v>0</v>
      </c>
      <c r="J31" s="39">
        <f>G31-H31-I31</f>
        <v>161734.45000000001</v>
      </c>
      <c r="K31" s="39">
        <v>3138641.14</v>
      </c>
      <c r="L31" s="20">
        <f>(F31+J31)/C31</f>
        <v>327.54119199535967</v>
      </c>
      <c r="M31" s="20">
        <f>K31/C31</f>
        <v>303.42625096674402</v>
      </c>
      <c r="N31" s="21">
        <f>(F31+J31+K31)/C31</f>
        <v>630.96744296210363</v>
      </c>
    </row>
    <row r="32" spans="1:14" ht="15" customHeight="1">
      <c r="A32" s="18" t="s">
        <v>28</v>
      </c>
      <c r="B32" s="19" t="s">
        <v>8</v>
      </c>
      <c r="C32" s="38">
        <v>6544</v>
      </c>
      <c r="D32" s="39">
        <v>2823025.59</v>
      </c>
      <c r="E32" s="39">
        <v>0</v>
      </c>
      <c r="F32" s="39">
        <f>D32-E32</f>
        <v>2823025.59</v>
      </c>
      <c r="G32" s="39">
        <v>67342.429999999993</v>
      </c>
      <c r="H32" s="39">
        <v>0</v>
      </c>
      <c r="I32" s="39">
        <v>0</v>
      </c>
      <c r="J32" s="39">
        <f>G32-H32-I32</f>
        <v>67342.429999999993</v>
      </c>
      <c r="K32" s="39">
        <v>1213780.1200000001</v>
      </c>
      <c r="L32" s="20">
        <f>(F32+J32)/C32</f>
        <v>441.68215464547677</v>
      </c>
      <c r="M32" s="20">
        <f>K32/C32</f>
        <v>185.47984718826407</v>
      </c>
      <c r="N32" s="21">
        <f>(F32+J32+K32)/C32</f>
        <v>627.16200183374087</v>
      </c>
    </row>
    <row r="33" spans="1:14" ht="15" customHeight="1">
      <c r="A33" s="18" t="s">
        <v>50</v>
      </c>
      <c r="B33" s="19" t="s">
        <v>4</v>
      </c>
      <c r="C33" s="38">
        <v>7067</v>
      </c>
      <c r="D33" s="39">
        <v>2745148.88</v>
      </c>
      <c r="E33" s="39">
        <v>0</v>
      </c>
      <c r="F33" s="39">
        <f>D33-E33</f>
        <v>2745148.88</v>
      </c>
      <c r="G33" s="39">
        <v>86370.96</v>
      </c>
      <c r="H33" s="39">
        <v>0</v>
      </c>
      <c r="I33" s="39">
        <v>0</v>
      </c>
      <c r="J33" s="39">
        <f>G33-H33-I33</f>
        <v>86370.96</v>
      </c>
      <c r="K33" s="39">
        <v>1567148.14</v>
      </c>
      <c r="L33" s="20">
        <f>(F33+J33)/C33</f>
        <v>400.66787038347246</v>
      </c>
      <c r="M33" s="20">
        <f>K33/C33</f>
        <v>221.75578604782791</v>
      </c>
      <c r="N33" s="21">
        <f>(F33+J33+K33)/C33</f>
        <v>622.42365643130029</v>
      </c>
    </row>
    <row r="34" spans="1:14" ht="15" customHeight="1">
      <c r="A34" s="18" t="s">
        <v>166</v>
      </c>
      <c r="B34" s="19" t="s">
        <v>4</v>
      </c>
      <c r="C34" s="38">
        <v>5975</v>
      </c>
      <c r="D34" s="39">
        <v>2302010.35</v>
      </c>
      <c r="E34" s="39">
        <v>0</v>
      </c>
      <c r="F34" s="39">
        <f>D34-E34</f>
        <v>2302010.35</v>
      </c>
      <c r="G34" s="39">
        <v>72285.350000000006</v>
      </c>
      <c r="H34" s="39">
        <v>0</v>
      </c>
      <c r="I34" s="39">
        <v>0</v>
      </c>
      <c r="J34" s="39">
        <f>G34-H34-I34</f>
        <v>72285.350000000006</v>
      </c>
      <c r="K34" s="39">
        <v>1317576.97</v>
      </c>
      <c r="L34" s="20">
        <f>(F34+J34)/C34</f>
        <v>397.37166527196655</v>
      </c>
      <c r="M34" s="20">
        <f>K34/C34</f>
        <v>220.51497405857739</v>
      </c>
      <c r="N34" s="21">
        <f>(F34+J34+K34)/C34</f>
        <v>617.88663933054397</v>
      </c>
    </row>
    <row r="35" spans="1:14" ht="15" customHeight="1">
      <c r="A35" s="18" t="s">
        <v>78</v>
      </c>
      <c r="B35" s="19" t="s">
        <v>4</v>
      </c>
      <c r="C35" s="38">
        <v>5349</v>
      </c>
      <c r="D35" s="39">
        <v>1500374.89</v>
      </c>
      <c r="E35" s="39">
        <v>0</v>
      </c>
      <c r="F35" s="39">
        <f>D35-E35</f>
        <v>1500374.89</v>
      </c>
      <c r="G35" s="39">
        <v>476142.2</v>
      </c>
      <c r="H35" s="39">
        <v>0</v>
      </c>
      <c r="I35" s="39">
        <v>0</v>
      </c>
      <c r="J35" s="39">
        <f>G35-H35-I35</f>
        <v>476142.2</v>
      </c>
      <c r="K35" s="39">
        <v>1253641.97</v>
      </c>
      <c r="L35" s="20">
        <f>(F35+J35)/C35</f>
        <v>369.5115143017386</v>
      </c>
      <c r="M35" s="20">
        <f>K35/C35</f>
        <v>234.36940923537108</v>
      </c>
      <c r="N35" s="21">
        <f>(F35+J35+K35)/C35</f>
        <v>603.88092353710965</v>
      </c>
    </row>
    <row r="36" spans="1:14" ht="15" customHeight="1">
      <c r="A36" s="18" t="s">
        <v>46</v>
      </c>
      <c r="B36" s="19" t="s">
        <v>3</v>
      </c>
      <c r="C36" s="38">
        <v>6558</v>
      </c>
      <c r="D36" s="39">
        <v>2542094.16</v>
      </c>
      <c r="E36" s="39">
        <v>0</v>
      </c>
      <c r="F36" s="39">
        <f>D36-E36</f>
        <v>2542094.16</v>
      </c>
      <c r="G36" s="39">
        <v>199175.1</v>
      </c>
      <c r="H36" s="39">
        <v>0</v>
      </c>
      <c r="I36" s="39">
        <v>0</v>
      </c>
      <c r="J36" s="39">
        <f>G36-H36-I36</f>
        <v>199175.1</v>
      </c>
      <c r="K36" s="39">
        <v>1213120.92</v>
      </c>
      <c r="L36" s="20">
        <f>(F36+J36)/C36</f>
        <v>418.00385178408055</v>
      </c>
      <c r="M36" s="20">
        <f>K36/C36</f>
        <v>184.98336688014638</v>
      </c>
      <c r="N36" s="21">
        <f>(F36+J36+K36)/C36</f>
        <v>602.98721866422693</v>
      </c>
    </row>
    <row r="37" spans="1:14" ht="15" customHeight="1">
      <c r="A37" s="18" t="s">
        <v>164</v>
      </c>
      <c r="B37" s="19" t="s">
        <v>6</v>
      </c>
      <c r="C37" s="38">
        <v>7164</v>
      </c>
      <c r="D37" s="39">
        <v>2398180.4500000002</v>
      </c>
      <c r="E37" s="39">
        <v>0</v>
      </c>
      <c r="F37" s="39">
        <f>D37-E37</f>
        <v>2398180.4500000002</v>
      </c>
      <c r="G37" s="39">
        <v>47542.84</v>
      </c>
      <c r="H37" s="39">
        <v>0</v>
      </c>
      <c r="I37" s="39">
        <v>0</v>
      </c>
      <c r="J37" s="39">
        <f>G37-H37-I37</f>
        <v>47542.84</v>
      </c>
      <c r="K37" s="39">
        <v>1834261.27</v>
      </c>
      <c r="L37" s="20">
        <f>(F37+J37)/C37</f>
        <v>341.39074399776661</v>
      </c>
      <c r="M37" s="20">
        <f>K37/C37</f>
        <v>256.03870323841431</v>
      </c>
      <c r="N37" s="21">
        <f>(F37+J37+K37)/C37</f>
        <v>597.42944723618098</v>
      </c>
    </row>
    <row r="38" spans="1:14" ht="15" customHeight="1">
      <c r="A38" s="18" t="s">
        <v>72</v>
      </c>
      <c r="B38" s="19" t="s">
        <v>8</v>
      </c>
      <c r="C38" s="38">
        <v>10884</v>
      </c>
      <c r="D38" s="39">
        <v>3168897.47</v>
      </c>
      <c r="E38" s="39">
        <v>0</v>
      </c>
      <c r="F38" s="39">
        <f>D38-E38</f>
        <v>3168897.47</v>
      </c>
      <c r="G38" s="39">
        <v>1326511.3999999999</v>
      </c>
      <c r="H38" s="39">
        <v>0</v>
      </c>
      <c r="I38" s="39">
        <v>0</v>
      </c>
      <c r="J38" s="39">
        <f>G38-H38-I38</f>
        <v>1326511.3999999999</v>
      </c>
      <c r="K38" s="39">
        <v>2003787.58</v>
      </c>
      <c r="L38" s="20">
        <f>(F38+J38)/C38</f>
        <v>413.02911337743478</v>
      </c>
      <c r="M38" s="20">
        <f>K38/C38</f>
        <v>184.10396729143699</v>
      </c>
      <c r="N38" s="21">
        <f>(F38+J38+K38)/C38</f>
        <v>597.1330806688718</v>
      </c>
    </row>
    <row r="39" spans="1:14" ht="15" customHeight="1">
      <c r="A39" s="18" t="s">
        <v>43</v>
      </c>
      <c r="B39" s="19" t="s">
        <v>4</v>
      </c>
      <c r="C39" s="38">
        <v>5325</v>
      </c>
      <c r="D39" s="39">
        <v>1680019.32</v>
      </c>
      <c r="E39" s="39">
        <v>0</v>
      </c>
      <c r="F39" s="39">
        <f>D39-E39</f>
        <v>1680019.32</v>
      </c>
      <c r="G39" s="39">
        <v>67285.929999999993</v>
      </c>
      <c r="H39" s="39">
        <v>0</v>
      </c>
      <c r="I39" s="39">
        <v>0</v>
      </c>
      <c r="J39" s="39">
        <f>G39-H39-I39</f>
        <v>67285.929999999993</v>
      </c>
      <c r="K39" s="39">
        <v>1379856.57</v>
      </c>
      <c r="L39" s="20">
        <f>(F39+J39)/C39</f>
        <v>328.132441314554</v>
      </c>
      <c r="M39" s="20">
        <f>K39/C39</f>
        <v>259.12799436619719</v>
      </c>
      <c r="N39" s="21">
        <f>(F39+J39+K39)/C39</f>
        <v>587.26043568075124</v>
      </c>
    </row>
    <row r="40" spans="1:14" ht="15" customHeight="1">
      <c r="A40" s="18" t="s">
        <v>31</v>
      </c>
      <c r="B40" s="19" t="s">
        <v>7</v>
      </c>
      <c r="C40" s="38">
        <v>8050</v>
      </c>
      <c r="D40" s="39">
        <v>3181361.84</v>
      </c>
      <c r="E40" s="39">
        <v>0</v>
      </c>
      <c r="F40" s="39">
        <f>D40-E40</f>
        <v>3181361.84</v>
      </c>
      <c r="G40" s="39">
        <v>252556.67</v>
      </c>
      <c r="H40" s="39">
        <v>0</v>
      </c>
      <c r="I40" s="39">
        <v>0</v>
      </c>
      <c r="J40" s="39">
        <f>G40-H40-I40</f>
        <v>252556.67</v>
      </c>
      <c r="K40" s="39">
        <v>1250604.8799999999</v>
      </c>
      <c r="L40" s="20">
        <f>(F40+J40)/C40</f>
        <v>426.57372795031051</v>
      </c>
      <c r="M40" s="20">
        <f>K40/C40</f>
        <v>155.35464347826087</v>
      </c>
      <c r="N40" s="21">
        <f>(F40+J40+K40)/C40</f>
        <v>581.92837142857138</v>
      </c>
    </row>
    <row r="41" spans="1:14" ht="15" customHeight="1">
      <c r="A41" s="18" t="s">
        <v>111</v>
      </c>
      <c r="B41" s="19" t="s">
        <v>8</v>
      </c>
      <c r="C41" s="38">
        <v>7833</v>
      </c>
      <c r="D41" s="39">
        <v>2440747.89</v>
      </c>
      <c r="E41" s="39">
        <v>0</v>
      </c>
      <c r="F41" s="39">
        <f>D41-E41</f>
        <v>2440747.89</v>
      </c>
      <c r="G41" s="39">
        <v>135140.46</v>
      </c>
      <c r="H41" s="39">
        <v>0</v>
      </c>
      <c r="I41" s="39">
        <v>0</v>
      </c>
      <c r="J41" s="39">
        <f>G41-H41-I41</f>
        <v>135140.46</v>
      </c>
      <c r="K41" s="39">
        <v>1950767.57</v>
      </c>
      <c r="L41" s="20">
        <f>(F41+J41)/C41</f>
        <v>328.85080428954427</v>
      </c>
      <c r="M41" s="20">
        <f>K41/C41</f>
        <v>249.04475552151158</v>
      </c>
      <c r="N41" s="21">
        <f>(F41+J41+K41)/C41</f>
        <v>577.89555981105582</v>
      </c>
    </row>
    <row r="42" spans="1:14" ht="15" customHeight="1">
      <c r="A42" s="18" t="s">
        <v>118</v>
      </c>
      <c r="B42" s="19" t="s">
        <v>7</v>
      </c>
      <c r="C42" s="38">
        <v>6773</v>
      </c>
      <c r="D42" s="39">
        <v>2960984.91</v>
      </c>
      <c r="E42" s="39">
        <v>0</v>
      </c>
      <c r="F42" s="39">
        <f>D42-E42</f>
        <v>2960984.91</v>
      </c>
      <c r="G42" s="39">
        <v>212329.3</v>
      </c>
      <c r="H42" s="39">
        <v>0</v>
      </c>
      <c r="I42" s="39">
        <v>0</v>
      </c>
      <c r="J42" s="39">
        <f>G42-H42-I42</f>
        <v>212329.3</v>
      </c>
      <c r="K42" s="39">
        <v>710935.08</v>
      </c>
      <c r="L42" s="20">
        <f>(F42+J42)/C42</f>
        <v>468.52417097298093</v>
      </c>
      <c r="M42" s="20">
        <f>K42/C42</f>
        <v>104.96605344751218</v>
      </c>
      <c r="N42" s="21">
        <f>(F42+J42+K42)/C42</f>
        <v>573.49022442049318</v>
      </c>
    </row>
    <row r="43" spans="1:14" ht="15" customHeight="1">
      <c r="A43" s="18" t="s">
        <v>169</v>
      </c>
      <c r="B43" s="19" t="s">
        <v>8</v>
      </c>
      <c r="C43" s="38">
        <v>5104</v>
      </c>
      <c r="D43" s="39">
        <v>1650404.26</v>
      </c>
      <c r="E43" s="39">
        <v>0</v>
      </c>
      <c r="F43" s="39">
        <f>D43-E43</f>
        <v>1650404.26</v>
      </c>
      <c r="G43" s="39">
        <v>71080.22</v>
      </c>
      <c r="H43" s="39">
        <v>0</v>
      </c>
      <c r="I43" s="39">
        <v>0</v>
      </c>
      <c r="J43" s="39">
        <f>G43-H43-I43</f>
        <v>71080.22</v>
      </c>
      <c r="K43" s="39">
        <v>1194903.07</v>
      </c>
      <c r="L43" s="20">
        <f>(F43+J43)/C43</f>
        <v>337.28144200626957</v>
      </c>
      <c r="M43" s="20">
        <f>K43/C43</f>
        <v>234.11110305642634</v>
      </c>
      <c r="N43" s="21">
        <f>(F43+J43+K43)/C43</f>
        <v>571.39254506269594</v>
      </c>
    </row>
    <row r="44" spans="1:14" ht="15" customHeight="1">
      <c r="A44" s="18" t="s">
        <v>29</v>
      </c>
      <c r="B44" s="19" t="s">
        <v>5</v>
      </c>
      <c r="C44" s="38">
        <v>7995</v>
      </c>
      <c r="D44" s="39">
        <v>3656779.93</v>
      </c>
      <c r="E44" s="39">
        <v>0</v>
      </c>
      <c r="F44" s="39">
        <f>D44-E44</f>
        <v>3656779.93</v>
      </c>
      <c r="G44" s="39">
        <v>466023.98</v>
      </c>
      <c r="H44" s="39">
        <v>0</v>
      </c>
      <c r="I44" s="39">
        <v>0</v>
      </c>
      <c r="J44" s="39">
        <f>G44-H44-I44</f>
        <v>466023.98</v>
      </c>
      <c r="K44" s="39">
        <v>436539.82</v>
      </c>
      <c r="L44" s="20">
        <f>(F44+J44)/C44</f>
        <v>515.67278424015012</v>
      </c>
      <c r="M44" s="20">
        <f>K44/C44</f>
        <v>54.601603502188865</v>
      </c>
      <c r="N44" s="21">
        <f>(F44+J44+K44)/C44</f>
        <v>570.27438774233906</v>
      </c>
    </row>
    <row r="45" spans="1:14" ht="15" customHeight="1">
      <c r="A45" s="18" t="s">
        <v>140</v>
      </c>
      <c r="B45" s="19" t="s">
        <v>8</v>
      </c>
      <c r="C45" s="38">
        <v>13481</v>
      </c>
      <c r="D45" s="39">
        <v>5027128.46</v>
      </c>
      <c r="E45" s="39">
        <v>0</v>
      </c>
      <c r="F45" s="39">
        <f>D45-E45</f>
        <v>5027128.46</v>
      </c>
      <c r="G45" s="39">
        <v>485635.13</v>
      </c>
      <c r="H45" s="39">
        <v>0</v>
      </c>
      <c r="I45" s="39">
        <v>0</v>
      </c>
      <c r="J45" s="39">
        <f>G45-H45-I45</f>
        <v>485635.13</v>
      </c>
      <c r="K45" s="39">
        <v>2136937.1</v>
      </c>
      <c r="L45" s="20">
        <f>(F45+J45)/C45</f>
        <v>408.92838735998811</v>
      </c>
      <c r="M45" s="20">
        <f>K45/C45</f>
        <v>158.51473184481864</v>
      </c>
      <c r="N45" s="21">
        <f>(F45+J45+K45)/C45</f>
        <v>567.44311920480675</v>
      </c>
    </row>
    <row r="46" spans="1:14" ht="15" customHeight="1">
      <c r="A46" s="18" t="s">
        <v>168</v>
      </c>
      <c r="B46" s="19" t="s">
        <v>7</v>
      </c>
      <c r="C46" s="38">
        <v>5413</v>
      </c>
      <c r="D46" s="39">
        <v>1509697.38</v>
      </c>
      <c r="E46" s="39">
        <v>0</v>
      </c>
      <c r="F46" s="39">
        <f>D46-E46</f>
        <v>1509697.38</v>
      </c>
      <c r="G46" s="39">
        <v>262607.32</v>
      </c>
      <c r="H46" s="39">
        <v>0</v>
      </c>
      <c r="I46" s="39">
        <v>0</v>
      </c>
      <c r="J46" s="39">
        <f>G46-H46-I46</f>
        <v>262607.32</v>
      </c>
      <c r="K46" s="39">
        <v>1289240.8799999999</v>
      </c>
      <c r="L46" s="20">
        <f>(F46+J46)/C46</f>
        <v>327.41634952891189</v>
      </c>
      <c r="M46" s="20">
        <f>K46/C46</f>
        <v>238.17492702752631</v>
      </c>
      <c r="N46" s="21">
        <f>(F46+J46+K46)/C46</f>
        <v>565.59127655643817</v>
      </c>
    </row>
    <row r="47" spans="1:14" ht="15" customHeight="1">
      <c r="A47" s="18" t="s">
        <v>40</v>
      </c>
      <c r="B47" s="19" t="s">
        <v>4</v>
      </c>
      <c r="C47" s="38">
        <v>10265</v>
      </c>
      <c r="D47" s="39">
        <v>3425059.38</v>
      </c>
      <c r="E47" s="39">
        <v>0</v>
      </c>
      <c r="F47" s="39">
        <f>D47-E47</f>
        <v>3425059.38</v>
      </c>
      <c r="G47" s="39">
        <v>39626.92</v>
      </c>
      <c r="H47" s="39">
        <v>0</v>
      </c>
      <c r="I47" s="39">
        <v>0</v>
      </c>
      <c r="J47" s="39">
        <f>G47-H47-I47</f>
        <v>39626.92</v>
      </c>
      <c r="K47" s="39">
        <v>2243900.46</v>
      </c>
      <c r="L47" s="20">
        <f>(F47+J47)/C47</f>
        <v>337.52423770092548</v>
      </c>
      <c r="M47" s="20">
        <f>K47/C47</f>
        <v>218.59721967851922</v>
      </c>
      <c r="N47" s="21">
        <f>(F47+J47+K47)/C47</f>
        <v>556.12145737944468</v>
      </c>
    </row>
    <row r="48" spans="1:14" ht="15" customHeight="1">
      <c r="A48" s="18" t="s">
        <v>138</v>
      </c>
      <c r="B48" s="19" t="s">
        <v>8</v>
      </c>
      <c r="C48" s="38">
        <v>5107</v>
      </c>
      <c r="D48" s="39">
        <v>1993647.96</v>
      </c>
      <c r="E48" s="39">
        <v>0</v>
      </c>
      <c r="F48" s="39">
        <f>D48-E48</f>
        <v>1993647.96</v>
      </c>
      <c r="G48" s="39">
        <v>58210.43</v>
      </c>
      <c r="H48" s="39">
        <v>0</v>
      </c>
      <c r="I48" s="39">
        <v>0</v>
      </c>
      <c r="J48" s="39">
        <f>G48-H48-I48</f>
        <v>58210.43</v>
      </c>
      <c r="K48" s="39">
        <v>772021.99</v>
      </c>
      <c r="L48" s="20">
        <f>(F48+J48)/C48</f>
        <v>401.77372038378695</v>
      </c>
      <c r="M48" s="20">
        <f>K48/C48</f>
        <v>151.16937340904641</v>
      </c>
      <c r="N48" s="21">
        <f>(F48+J48+K48)/C48</f>
        <v>552.94309379283334</v>
      </c>
    </row>
    <row r="49" spans="1:14" ht="15" customHeight="1">
      <c r="A49" s="18" t="s">
        <v>144</v>
      </c>
      <c r="B49" s="19" t="s">
        <v>4</v>
      </c>
      <c r="C49" s="38">
        <v>7933</v>
      </c>
      <c r="D49" s="39">
        <v>2389460.3199999998</v>
      </c>
      <c r="E49" s="39">
        <v>0</v>
      </c>
      <c r="F49" s="39">
        <f>D49-E49</f>
        <v>2389460.3199999998</v>
      </c>
      <c r="G49" s="39">
        <v>95333.24</v>
      </c>
      <c r="H49" s="39">
        <v>0</v>
      </c>
      <c r="I49" s="39">
        <v>0</v>
      </c>
      <c r="J49" s="39">
        <f>G49-H49-I49</f>
        <v>95333.24</v>
      </c>
      <c r="K49" s="39">
        <v>1901214.21</v>
      </c>
      <c r="L49" s="20">
        <f>(F49+J49)/C49</f>
        <v>313.22243287533092</v>
      </c>
      <c r="M49" s="20">
        <f>K49/C49</f>
        <v>239.65891970250851</v>
      </c>
      <c r="N49" s="21">
        <f>(F49+J49+K49)/C49</f>
        <v>552.88135257783938</v>
      </c>
    </row>
    <row r="50" spans="1:14" ht="15" customHeight="1">
      <c r="A50" s="18" t="s">
        <v>32</v>
      </c>
      <c r="B50" s="19" t="s">
        <v>0</v>
      </c>
      <c r="C50" s="38">
        <v>19474</v>
      </c>
      <c r="D50" s="39">
        <v>7677915.29</v>
      </c>
      <c r="E50" s="39">
        <v>0</v>
      </c>
      <c r="F50" s="39">
        <f>D50-E50</f>
        <v>7677915.29</v>
      </c>
      <c r="G50" s="39">
        <v>401076.53</v>
      </c>
      <c r="H50" s="39">
        <v>0</v>
      </c>
      <c r="I50" s="39">
        <v>0</v>
      </c>
      <c r="J50" s="39">
        <f>G50-H50-I50</f>
        <v>401076.53</v>
      </c>
      <c r="K50" s="39">
        <v>2643104.94</v>
      </c>
      <c r="L50" s="20">
        <f>(F50+J50)/C50</f>
        <v>414.86042004724248</v>
      </c>
      <c r="M50" s="20">
        <f>K50/C50</f>
        <v>135.72480948957585</v>
      </c>
      <c r="N50" s="21">
        <f>(F50+J50+K50)/C50</f>
        <v>550.58522953681836</v>
      </c>
    </row>
    <row r="51" spans="1:14" ht="15" customHeight="1">
      <c r="A51" s="18" t="s">
        <v>162</v>
      </c>
      <c r="B51" s="19" t="s">
        <v>6</v>
      </c>
      <c r="C51" s="38">
        <v>7559</v>
      </c>
      <c r="D51" s="39">
        <v>3220762.28</v>
      </c>
      <c r="E51" s="39">
        <v>0</v>
      </c>
      <c r="F51" s="39">
        <f>D51-E51</f>
        <v>3220762.28</v>
      </c>
      <c r="G51" s="39">
        <v>34585.870000000003</v>
      </c>
      <c r="H51" s="39">
        <v>0</v>
      </c>
      <c r="I51" s="39">
        <v>0</v>
      </c>
      <c r="J51" s="39">
        <f>G51-H51-I51</f>
        <v>34585.870000000003</v>
      </c>
      <c r="K51" s="39">
        <v>871815.37</v>
      </c>
      <c r="L51" s="20">
        <f>(F51+J51)/C51</f>
        <v>430.65857256250825</v>
      </c>
      <c r="M51" s="20">
        <f>K51/C51</f>
        <v>115.33474930546369</v>
      </c>
      <c r="N51" s="21">
        <f>(F51+J51+K51)/C51</f>
        <v>545.99332186797199</v>
      </c>
    </row>
    <row r="52" spans="1:14" ht="15" customHeight="1">
      <c r="A52" s="18" t="s">
        <v>34</v>
      </c>
      <c r="B52" s="19" t="s">
        <v>3</v>
      </c>
      <c r="C52" s="38">
        <v>15023</v>
      </c>
      <c r="D52" s="39">
        <v>6737088.5800000001</v>
      </c>
      <c r="E52" s="39">
        <v>0</v>
      </c>
      <c r="F52" s="39">
        <f>D52-E52</f>
        <v>6737088.5800000001</v>
      </c>
      <c r="G52" s="39">
        <v>281881.02</v>
      </c>
      <c r="H52" s="39">
        <v>0</v>
      </c>
      <c r="I52" s="39">
        <v>0</v>
      </c>
      <c r="J52" s="39">
        <f>G52-H52-I52</f>
        <v>281881.02</v>
      </c>
      <c r="K52" s="39">
        <v>1143820.19</v>
      </c>
      <c r="L52" s="20">
        <f>(F52+J52)/C52</f>
        <v>467.2149104706117</v>
      </c>
      <c r="M52" s="20">
        <f>K52/C52</f>
        <v>76.137934500432664</v>
      </c>
      <c r="N52" s="21">
        <f>(F52+J52+K52)/C52</f>
        <v>543.35284497104431</v>
      </c>
    </row>
    <row r="53" spans="1:14" ht="15" customHeight="1">
      <c r="A53" s="18" t="s">
        <v>42</v>
      </c>
      <c r="B53" s="19" t="s">
        <v>8</v>
      </c>
      <c r="C53" s="38">
        <v>8029</v>
      </c>
      <c r="D53" s="39">
        <v>3304587.66</v>
      </c>
      <c r="E53" s="39">
        <v>0</v>
      </c>
      <c r="F53" s="39">
        <f>D53-E53</f>
        <v>3304587.66</v>
      </c>
      <c r="G53" s="39">
        <v>253705.63</v>
      </c>
      <c r="H53" s="39">
        <v>0</v>
      </c>
      <c r="I53" s="39">
        <v>0</v>
      </c>
      <c r="J53" s="39">
        <f>G53-H53-I53</f>
        <v>253705.63</v>
      </c>
      <c r="K53" s="39">
        <v>804105.77</v>
      </c>
      <c r="L53" s="20">
        <f>(F53+J53)/C53</f>
        <v>443.18013326690749</v>
      </c>
      <c r="M53" s="20">
        <f>K53/C53</f>
        <v>100.15017685888654</v>
      </c>
      <c r="N53" s="21">
        <f>(F53+J53+K53)/C53</f>
        <v>543.33031012579409</v>
      </c>
    </row>
    <row r="54" spans="1:14" ht="15" customHeight="1">
      <c r="A54" s="18" t="s">
        <v>74</v>
      </c>
      <c r="B54" s="19" t="s">
        <v>0</v>
      </c>
      <c r="C54" s="38">
        <v>7220</v>
      </c>
      <c r="D54" s="39">
        <v>2573753.29</v>
      </c>
      <c r="E54" s="39">
        <v>0</v>
      </c>
      <c r="F54" s="39">
        <f>D54-E54</f>
        <v>2573753.29</v>
      </c>
      <c r="G54" s="39">
        <v>74779.92</v>
      </c>
      <c r="H54" s="39">
        <v>0</v>
      </c>
      <c r="I54" s="39">
        <v>0</v>
      </c>
      <c r="J54" s="39">
        <f>G54-H54-I54</f>
        <v>74779.92</v>
      </c>
      <c r="K54" s="39">
        <v>1256265</v>
      </c>
      <c r="L54" s="20">
        <f>(F54+J54)/C54</f>
        <v>366.8328545706371</v>
      </c>
      <c r="M54" s="20">
        <f>K54/C54</f>
        <v>173.99792243767314</v>
      </c>
      <c r="N54" s="21">
        <f>(F54+J54+K54)/C54</f>
        <v>540.83077700831029</v>
      </c>
    </row>
    <row r="55" spans="1:14" ht="15" customHeight="1">
      <c r="A55" s="18" t="s">
        <v>38</v>
      </c>
      <c r="B55" s="19" t="s">
        <v>0</v>
      </c>
      <c r="C55" s="38">
        <v>11676</v>
      </c>
      <c r="D55" s="39">
        <v>4752061.1399999997</v>
      </c>
      <c r="E55" s="39">
        <v>0</v>
      </c>
      <c r="F55" s="39">
        <f>D55-E55</f>
        <v>4752061.1399999997</v>
      </c>
      <c r="G55" s="39">
        <v>150709.76000000001</v>
      </c>
      <c r="H55" s="39">
        <v>0</v>
      </c>
      <c r="I55" s="39">
        <v>0</v>
      </c>
      <c r="J55" s="39">
        <f>G55-H55-I55</f>
        <v>150709.76000000001</v>
      </c>
      <c r="K55" s="39">
        <v>1364838.52</v>
      </c>
      <c r="L55" s="20">
        <f>(F55+J55)/C55</f>
        <v>419.90158444672829</v>
      </c>
      <c r="M55" s="20">
        <f>K55/C55</f>
        <v>116.89264474134978</v>
      </c>
      <c r="N55" s="21">
        <f>(F55+J55+K55)/C55</f>
        <v>536.79422918807813</v>
      </c>
    </row>
    <row r="56" spans="1:14" ht="15" customHeight="1">
      <c r="A56" s="18" t="s">
        <v>48</v>
      </c>
      <c r="B56" s="19" t="s">
        <v>6</v>
      </c>
      <c r="C56" s="38">
        <v>7000</v>
      </c>
      <c r="D56" s="39">
        <v>2325501.7000000002</v>
      </c>
      <c r="E56" s="39">
        <v>0</v>
      </c>
      <c r="F56" s="39">
        <f>D56-E56</f>
        <v>2325501.7000000002</v>
      </c>
      <c r="G56" s="39">
        <v>93639.25</v>
      </c>
      <c r="H56" s="39">
        <v>0</v>
      </c>
      <c r="I56" s="39">
        <v>0</v>
      </c>
      <c r="J56" s="39">
        <f>G56-H56-I56</f>
        <v>93639.25</v>
      </c>
      <c r="K56" s="39">
        <v>1294124.97</v>
      </c>
      <c r="L56" s="20">
        <f>(F56+J56)/C56</f>
        <v>345.5915642857143</v>
      </c>
      <c r="M56" s="20">
        <f>K56/C56</f>
        <v>184.87499571428572</v>
      </c>
      <c r="N56" s="21">
        <f>(F56+J56+K56)/C56</f>
        <v>530.46655999999996</v>
      </c>
    </row>
    <row r="57" spans="1:14" ht="15" customHeight="1">
      <c r="A57" s="18" t="s">
        <v>30</v>
      </c>
      <c r="B57" s="19" t="s">
        <v>2</v>
      </c>
      <c r="C57" s="38">
        <v>12655</v>
      </c>
      <c r="D57" s="39">
        <v>4766399.08</v>
      </c>
      <c r="E57" s="39">
        <v>0</v>
      </c>
      <c r="F57" s="39">
        <f>D57-E57</f>
        <v>4766399.08</v>
      </c>
      <c r="G57" s="39">
        <v>107782.55</v>
      </c>
      <c r="H57" s="39">
        <v>0</v>
      </c>
      <c r="I57" s="39">
        <v>0</v>
      </c>
      <c r="J57" s="39">
        <f>G57-H57-I57</f>
        <v>107782.55</v>
      </c>
      <c r="K57" s="39">
        <v>1795338.22</v>
      </c>
      <c r="L57" s="20">
        <f>(F57+J57)/C57</f>
        <v>385.158564203872</v>
      </c>
      <c r="M57" s="20">
        <f>K57/C57</f>
        <v>141.86789569340181</v>
      </c>
      <c r="N57" s="21">
        <f>(F57+J57+K57)/C57</f>
        <v>527.02645989727375</v>
      </c>
    </row>
    <row r="58" spans="1:14" ht="15" customHeight="1">
      <c r="A58" s="18" t="s">
        <v>35</v>
      </c>
      <c r="B58" s="19" t="s">
        <v>0</v>
      </c>
      <c r="C58" s="38">
        <v>5559</v>
      </c>
      <c r="D58" s="39">
        <v>1955790.49</v>
      </c>
      <c r="E58" s="39">
        <v>0</v>
      </c>
      <c r="F58" s="39">
        <f>D58-E58</f>
        <v>1955790.49</v>
      </c>
      <c r="G58" s="39">
        <v>114681.02</v>
      </c>
      <c r="H58" s="39">
        <v>0</v>
      </c>
      <c r="I58" s="39">
        <v>0</v>
      </c>
      <c r="J58" s="39">
        <f>G58-H58-I58</f>
        <v>114681.02</v>
      </c>
      <c r="K58" s="39">
        <v>846796.03</v>
      </c>
      <c r="L58" s="20">
        <f>(F58+J58)/C58</f>
        <v>372.45395035078252</v>
      </c>
      <c r="M58" s="20">
        <f>K58/C58</f>
        <v>152.32884151825868</v>
      </c>
      <c r="N58" s="21">
        <f>(F58+J58+K58)/C58</f>
        <v>524.78279186904115</v>
      </c>
    </row>
    <row r="59" spans="1:14" ht="15" customHeight="1">
      <c r="A59" s="18" t="s">
        <v>64</v>
      </c>
      <c r="B59" s="19" t="s">
        <v>8</v>
      </c>
      <c r="C59" s="38">
        <v>6798</v>
      </c>
      <c r="D59" s="39">
        <v>2188252.0099999998</v>
      </c>
      <c r="E59" s="39">
        <v>0</v>
      </c>
      <c r="F59" s="39">
        <f>D59-E59</f>
        <v>2188252.0099999998</v>
      </c>
      <c r="G59" s="39">
        <v>74627.61</v>
      </c>
      <c r="H59" s="39">
        <v>0</v>
      </c>
      <c r="I59" s="39">
        <v>0</v>
      </c>
      <c r="J59" s="39">
        <f>G59-H59-I59</f>
        <v>74627.61</v>
      </c>
      <c r="K59" s="39">
        <v>1223682.76</v>
      </c>
      <c r="L59" s="20">
        <f>(F59+J59)/C59</f>
        <v>332.87431891732859</v>
      </c>
      <c r="M59" s="20">
        <f>K59/C59</f>
        <v>180.00629008531922</v>
      </c>
      <c r="N59" s="21">
        <f>(F59+J59+K59)/C59</f>
        <v>512.88060900264782</v>
      </c>
    </row>
    <row r="60" spans="1:14" ht="15" customHeight="1">
      <c r="A60" s="18" t="s">
        <v>41</v>
      </c>
      <c r="B60" s="19" t="s">
        <v>8</v>
      </c>
      <c r="C60" s="38">
        <v>16505</v>
      </c>
      <c r="D60" s="39">
        <v>6865682.1399999997</v>
      </c>
      <c r="E60" s="39">
        <v>0</v>
      </c>
      <c r="F60" s="39">
        <f>D60-E60</f>
        <v>6865682.1399999997</v>
      </c>
      <c r="G60" s="39">
        <v>478114.11</v>
      </c>
      <c r="H60" s="39">
        <v>0</v>
      </c>
      <c r="I60" s="39">
        <v>0</v>
      </c>
      <c r="J60" s="39">
        <f>G60-H60-I60</f>
        <v>478114.11</v>
      </c>
      <c r="K60" s="39">
        <v>1010031.19</v>
      </c>
      <c r="L60" s="20">
        <f>(F60+J60)/C60</f>
        <v>444.9437291729779</v>
      </c>
      <c r="M60" s="20">
        <f>K60/C60</f>
        <v>61.195467434110874</v>
      </c>
      <c r="N60" s="21">
        <f>(F60+J60+K60)/C60</f>
        <v>506.13919660708871</v>
      </c>
    </row>
    <row r="61" spans="1:14" ht="15" customHeight="1">
      <c r="A61" s="18" t="s">
        <v>131</v>
      </c>
      <c r="B61" s="19" t="s">
        <v>5</v>
      </c>
      <c r="C61" s="38">
        <v>16946</v>
      </c>
      <c r="D61" s="39">
        <v>5906008.3099999996</v>
      </c>
      <c r="E61" s="39">
        <v>0</v>
      </c>
      <c r="F61" s="39">
        <f>D61-E61</f>
        <v>5906008.3099999996</v>
      </c>
      <c r="G61" s="39">
        <v>395046.52</v>
      </c>
      <c r="H61" s="39">
        <v>0</v>
      </c>
      <c r="I61" s="39">
        <v>0</v>
      </c>
      <c r="J61" s="39">
        <f>G61-H61-I61</f>
        <v>395046.52</v>
      </c>
      <c r="K61" s="39">
        <v>2099165.36</v>
      </c>
      <c r="L61" s="20">
        <f>(F61+J61)/C61</f>
        <v>371.83139560958341</v>
      </c>
      <c r="M61" s="20">
        <f>K61/C61</f>
        <v>123.87379676619851</v>
      </c>
      <c r="N61" s="21">
        <f>(F61+J61+K61)/C61</f>
        <v>495.70519237578185</v>
      </c>
    </row>
    <row r="62" spans="1:14" ht="15" customHeight="1">
      <c r="A62" s="18" t="s">
        <v>33</v>
      </c>
      <c r="B62" s="19" t="s">
        <v>5</v>
      </c>
      <c r="C62" s="38">
        <v>9779</v>
      </c>
      <c r="D62" s="39">
        <v>3482773.16</v>
      </c>
      <c r="E62" s="39">
        <v>0</v>
      </c>
      <c r="F62" s="39">
        <f>D62-E62</f>
        <v>3482773.16</v>
      </c>
      <c r="G62" s="39">
        <v>74985.399999999994</v>
      </c>
      <c r="H62" s="39">
        <v>0</v>
      </c>
      <c r="I62" s="39">
        <v>0</v>
      </c>
      <c r="J62" s="39">
        <f>G62-H62-I62</f>
        <v>74985.399999999994</v>
      </c>
      <c r="K62" s="39">
        <v>1242747.3999999999</v>
      </c>
      <c r="L62" s="20">
        <f>(F62+J62)/C62</f>
        <v>363.81619388485529</v>
      </c>
      <c r="M62" s="20">
        <f>K62/C62</f>
        <v>127.08328049902852</v>
      </c>
      <c r="N62" s="21">
        <f>(F62+J62+K62)/C62</f>
        <v>490.89947438388384</v>
      </c>
    </row>
    <row r="63" spans="1:14" ht="15" customHeight="1">
      <c r="A63" s="18" t="s">
        <v>47</v>
      </c>
      <c r="B63" s="19" t="s">
        <v>2</v>
      </c>
      <c r="C63" s="38">
        <v>12940</v>
      </c>
      <c r="D63" s="39">
        <v>4769680.71</v>
      </c>
      <c r="E63" s="39">
        <v>0</v>
      </c>
      <c r="F63" s="39">
        <f>D63-E63</f>
        <v>4769680.71</v>
      </c>
      <c r="G63" s="39">
        <v>146443.97</v>
      </c>
      <c r="H63" s="39">
        <v>0</v>
      </c>
      <c r="I63" s="39">
        <v>0</v>
      </c>
      <c r="J63" s="39">
        <f>G63-H63-I63</f>
        <v>146443.97</v>
      </c>
      <c r="K63" s="39">
        <v>1431289.82</v>
      </c>
      <c r="L63" s="20">
        <f>(F63+J63)/C63</f>
        <v>379.91689953632147</v>
      </c>
      <c r="M63" s="20">
        <f>K63/C63</f>
        <v>110.60972333848532</v>
      </c>
      <c r="N63" s="21">
        <f>(F63+J63+K63)/C63</f>
        <v>490.52662287480678</v>
      </c>
    </row>
    <row r="64" spans="1:14" ht="15" customHeight="1">
      <c r="A64" s="18" t="s">
        <v>76</v>
      </c>
      <c r="B64" s="19" t="s">
        <v>4</v>
      </c>
      <c r="C64" s="38">
        <v>7108</v>
      </c>
      <c r="D64" s="39">
        <v>2175375.73</v>
      </c>
      <c r="E64" s="39">
        <v>0</v>
      </c>
      <c r="F64" s="39">
        <f>D64-E64</f>
        <v>2175375.73</v>
      </c>
      <c r="G64" s="39">
        <v>25363.68</v>
      </c>
      <c r="H64" s="39">
        <v>0</v>
      </c>
      <c r="I64" s="39">
        <v>0</v>
      </c>
      <c r="J64" s="39">
        <f>G64-H64-I64</f>
        <v>25363.68</v>
      </c>
      <c r="K64" s="39">
        <v>1285097.28</v>
      </c>
      <c r="L64" s="20">
        <f>(F64+J64)/C64</f>
        <v>309.61443584693308</v>
      </c>
      <c r="M64" s="20">
        <f>K64/C64</f>
        <v>180.79590320765334</v>
      </c>
      <c r="N64" s="21">
        <f>(F64+J64+K64)/C64</f>
        <v>490.41033905458642</v>
      </c>
    </row>
    <row r="65" spans="1:14" ht="15" customHeight="1">
      <c r="A65" s="18" t="s">
        <v>147</v>
      </c>
      <c r="B65" s="19" t="s">
        <v>0</v>
      </c>
      <c r="C65" s="38">
        <v>5709</v>
      </c>
      <c r="D65" s="39">
        <v>1677603.01</v>
      </c>
      <c r="E65" s="39">
        <v>0</v>
      </c>
      <c r="F65" s="39">
        <f>D65-E65</f>
        <v>1677603.01</v>
      </c>
      <c r="G65" s="39">
        <v>44697.04</v>
      </c>
      <c r="H65" s="39">
        <v>0</v>
      </c>
      <c r="I65" s="39">
        <v>0</v>
      </c>
      <c r="J65" s="39">
        <f>G65-H65-I65</f>
        <v>44697.04</v>
      </c>
      <c r="K65" s="39">
        <v>1071368.8400000001</v>
      </c>
      <c r="L65" s="20">
        <f>(F65+J65)/C65</f>
        <v>301.68156419688211</v>
      </c>
      <c r="M65" s="20">
        <f>K65/C65</f>
        <v>187.66313540024524</v>
      </c>
      <c r="N65" s="21">
        <f>(F65+J65+K65)/C65</f>
        <v>489.34469959712737</v>
      </c>
    </row>
    <row r="66" spans="1:14" ht="15" customHeight="1">
      <c r="A66" s="18" t="s">
        <v>125</v>
      </c>
      <c r="B66" s="19" t="s">
        <v>4</v>
      </c>
      <c r="C66" s="38">
        <v>14801</v>
      </c>
      <c r="D66" s="39">
        <v>4215082.88</v>
      </c>
      <c r="E66" s="39">
        <v>0</v>
      </c>
      <c r="F66" s="39">
        <f>D66-E66</f>
        <v>4215082.88</v>
      </c>
      <c r="G66" s="39">
        <v>144110.07</v>
      </c>
      <c r="H66" s="39">
        <v>0</v>
      </c>
      <c r="I66" s="39">
        <v>0</v>
      </c>
      <c r="J66" s="39">
        <f>G66-H66-I66</f>
        <v>144110.07</v>
      </c>
      <c r="K66" s="39">
        <v>2874674.51</v>
      </c>
      <c r="L66" s="20">
        <f>(F66+J66)/C66</f>
        <v>294.52016417809608</v>
      </c>
      <c r="M66" s="20">
        <f>K66/C66</f>
        <v>194.22164110533072</v>
      </c>
      <c r="N66" s="21">
        <f>(F66+J66+K66)/C66</f>
        <v>488.7418052834268</v>
      </c>
    </row>
    <row r="67" spans="1:14" ht="15" customHeight="1">
      <c r="A67" s="18" t="s">
        <v>49</v>
      </c>
      <c r="B67" s="19" t="s">
        <v>2</v>
      </c>
      <c r="C67" s="38">
        <v>14263</v>
      </c>
      <c r="D67" s="39">
        <v>4831620.71</v>
      </c>
      <c r="E67" s="39">
        <v>0</v>
      </c>
      <c r="F67" s="39">
        <f>D67-E67</f>
        <v>4831620.71</v>
      </c>
      <c r="G67" s="39">
        <v>111642.55</v>
      </c>
      <c r="H67" s="39">
        <v>0</v>
      </c>
      <c r="I67" s="39">
        <v>0</v>
      </c>
      <c r="J67" s="39">
        <f>G67-H67-I67</f>
        <v>111642.55</v>
      </c>
      <c r="K67" s="39">
        <v>2001955.36</v>
      </c>
      <c r="L67" s="20">
        <f>(F67+J67)/C67</f>
        <v>346.5794895884456</v>
      </c>
      <c r="M67" s="20">
        <f>K67/C67</f>
        <v>140.36004767580454</v>
      </c>
      <c r="N67" s="21">
        <f>(F67+J67+K67)/C67</f>
        <v>486.93953726425019</v>
      </c>
    </row>
    <row r="68" spans="1:14" ht="15" customHeight="1">
      <c r="A68" s="18" t="s">
        <v>143</v>
      </c>
      <c r="B68" s="19" t="s">
        <v>6</v>
      </c>
      <c r="C68" s="38">
        <v>7887</v>
      </c>
      <c r="D68" s="39">
        <v>2538903.09</v>
      </c>
      <c r="E68" s="39">
        <v>0</v>
      </c>
      <c r="F68" s="39">
        <f>D68-E68</f>
        <v>2538903.09</v>
      </c>
      <c r="G68" s="39">
        <v>46799.3</v>
      </c>
      <c r="H68" s="39">
        <v>0</v>
      </c>
      <c r="I68" s="39">
        <v>0</v>
      </c>
      <c r="J68" s="39">
        <f>G68-H68-I68</f>
        <v>46799.3</v>
      </c>
      <c r="K68" s="39">
        <v>1227266.74</v>
      </c>
      <c r="L68" s="20">
        <f>(F68+J68)/C68</f>
        <v>327.84358945099524</v>
      </c>
      <c r="M68" s="20">
        <f>K68/C68</f>
        <v>155.60628122226447</v>
      </c>
      <c r="N68" s="21">
        <f>(F68+J68+K68)/C68</f>
        <v>483.4498706732598</v>
      </c>
    </row>
    <row r="69" spans="1:14" ht="15" customHeight="1">
      <c r="A69" s="18" t="s">
        <v>56</v>
      </c>
      <c r="B69" s="19" t="s">
        <v>4</v>
      </c>
      <c r="C69" s="38">
        <v>5559</v>
      </c>
      <c r="D69" s="39">
        <v>1617022.4</v>
      </c>
      <c r="E69" s="39">
        <v>0</v>
      </c>
      <c r="F69" s="39">
        <f>D69-E69</f>
        <v>1617022.4</v>
      </c>
      <c r="G69" s="39">
        <v>52896.62</v>
      </c>
      <c r="H69" s="39">
        <v>0</v>
      </c>
      <c r="I69" s="39">
        <v>0</v>
      </c>
      <c r="J69" s="39">
        <f>G69-H69-I69</f>
        <v>52896.62</v>
      </c>
      <c r="K69" s="39">
        <v>1004589.85</v>
      </c>
      <c r="L69" s="20">
        <f>(F69+J69)/C69</f>
        <v>300.39917611081131</v>
      </c>
      <c r="M69" s="20">
        <f>K69/C69</f>
        <v>180.71413023925166</v>
      </c>
      <c r="N69" s="21">
        <f>(F69+J69+K69)/C69</f>
        <v>481.113306350063</v>
      </c>
    </row>
    <row r="70" spans="1:14" ht="15" customHeight="1">
      <c r="A70" s="18" t="s">
        <v>112</v>
      </c>
      <c r="B70" s="19" t="s">
        <v>6</v>
      </c>
      <c r="C70" s="38">
        <v>6675</v>
      </c>
      <c r="D70" s="39">
        <v>2122102</v>
      </c>
      <c r="E70" s="39">
        <v>0</v>
      </c>
      <c r="F70" s="39">
        <f>D70-E70</f>
        <v>2122102</v>
      </c>
      <c r="G70" s="39">
        <v>43943.93</v>
      </c>
      <c r="H70" s="39">
        <v>0</v>
      </c>
      <c r="I70" s="39">
        <v>0</v>
      </c>
      <c r="J70" s="39">
        <f>G70-H70-I70</f>
        <v>43943.93</v>
      </c>
      <c r="K70" s="39">
        <v>1026100.94</v>
      </c>
      <c r="L70" s="20">
        <f>(F70+J70)/C70</f>
        <v>324.50126292134831</v>
      </c>
      <c r="M70" s="20">
        <f>K70/C70</f>
        <v>153.7229872659176</v>
      </c>
      <c r="N70" s="21">
        <f>(F70+J70+K70)/C70</f>
        <v>478.22425018726591</v>
      </c>
    </row>
    <row r="71" spans="1:14" ht="15" customHeight="1">
      <c r="A71" s="18" t="s">
        <v>137</v>
      </c>
      <c r="B71" s="19" t="s">
        <v>4</v>
      </c>
      <c r="C71" s="38">
        <v>5175</v>
      </c>
      <c r="D71" s="39">
        <v>1799866.3</v>
      </c>
      <c r="E71" s="39">
        <v>0</v>
      </c>
      <c r="F71" s="39">
        <f>D71-E71</f>
        <v>1799866.3</v>
      </c>
      <c r="G71" s="39">
        <v>98872.14</v>
      </c>
      <c r="H71" s="39">
        <v>0</v>
      </c>
      <c r="I71" s="39">
        <v>0</v>
      </c>
      <c r="J71" s="39">
        <f>G71-H71-I71</f>
        <v>98872.14</v>
      </c>
      <c r="K71" s="39">
        <v>572752.56000000006</v>
      </c>
      <c r="L71" s="20">
        <f>(F71+J71)/C71</f>
        <v>366.90597874396133</v>
      </c>
      <c r="M71" s="20">
        <f>K71/C71</f>
        <v>110.67682318840581</v>
      </c>
      <c r="N71" s="21">
        <f>(F71+J71+K71)/C71</f>
        <v>477.58280193236715</v>
      </c>
    </row>
    <row r="72" spans="1:14" ht="15" customHeight="1">
      <c r="A72" s="18" t="s">
        <v>45</v>
      </c>
      <c r="B72" s="19" t="s">
        <v>5</v>
      </c>
      <c r="C72" s="38">
        <v>9125</v>
      </c>
      <c r="D72" s="39">
        <v>3813427.44</v>
      </c>
      <c r="E72" s="39">
        <v>0</v>
      </c>
      <c r="F72" s="39">
        <f>D72-E72</f>
        <v>3813427.44</v>
      </c>
      <c r="G72" s="39">
        <v>119974.27</v>
      </c>
      <c r="H72" s="39">
        <v>0</v>
      </c>
      <c r="I72" s="39">
        <v>0</v>
      </c>
      <c r="J72" s="39">
        <f>G72-H72-I72</f>
        <v>119974.27</v>
      </c>
      <c r="K72" s="39">
        <v>388497.18</v>
      </c>
      <c r="L72" s="20">
        <f>(F72+J72)/C72</f>
        <v>431.05772164383563</v>
      </c>
      <c r="M72" s="20">
        <f>K72/C72</f>
        <v>42.575033424657533</v>
      </c>
      <c r="N72" s="21">
        <f>(F72+J72+K72)/C72</f>
        <v>473.63275506849311</v>
      </c>
    </row>
    <row r="73" spans="1:14" ht="15" customHeight="1">
      <c r="A73" s="18" t="s">
        <v>54</v>
      </c>
      <c r="B73" s="19" t="s">
        <v>8</v>
      </c>
      <c r="C73" s="38">
        <v>5305</v>
      </c>
      <c r="D73" s="39">
        <v>1647380.28</v>
      </c>
      <c r="E73" s="39">
        <v>0</v>
      </c>
      <c r="F73" s="39">
        <f>D73-E73</f>
        <v>1647380.28</v>
      </c>
      <c r="G73" s="39">
        <v>15113.79</v>
      </c>
      <c r="H73" s="39">
        <v>0</v>
      </c>
      <c r="I73" s="39">
        <v>0</v>
      </c>
      <c r="J73" s="39">
        <f>G73-H73-I73</f>
        <v>15113.79</v>
      </c>
      <c r="K73" s="39">
        <v>835174.06</v>
      </c>
      <c r="L73" s="20">
        <f>(F73+J73)/C73</f>
        <v>313.38248256361925</v>
      </c>
      <c r="M73" s="20">
        <f>K73/C73</f>
        <v>157.43149104618286</v>
      </c>
      <c r="N73" s="21">
        <f>(F73+J73+K73)/C73</f>
        <v>470.81397360980208</v>
      </c>
    </row>
    <row r="74" spans="1:14" ht="15" customHeight="1">
      <c r="A74" s="18" t="s">
        <v>58</v>
      </c>
      <c r="B74" s="19" t="s">
        <v>8</v>
      </c>
      <c r="C74" s="38">
        <v>7003</v>
      </c>
      <c r="D74" s="39">
        <v>2168515.9</v>
      </c>
      <c r="E74" s="39">
        <v>0</v>
      </c>
      <c r="F74" s="39">
        <f>D74-E74</f>
        <v>2168515.9</v>
      </c>
      <c r="G74" s="39">
        <v>90000.06</v>
      </c>
      <c r="H74" s="39">
        <v>0</v>
      </c>
      <c r="I74" s="39">
        <v>0</v>
      </c>
      <c r="J74" s="39">
        <f>G74-H74-I74</f>
        <v>90000.06</v>
      </c>
      <c r="K74" s="39">
        <v>976104.69</v>
      </c>
      <c r="L74" s="20">
        <f>(F74+J74)/C74</f>
        <v>322.50691989147509</v>
      </c>
      <c r="M74" s="20">
        <f>K74/C74</f>
        <v>139.383791232329</v>
      </c>
      <c r="N74" s="21">
        <f>(F74+J74+K74)/C74</f>
        <v>461.89071112380407</v>
      </c>
    </row>
    <row r="75" spans="1:14" ht="15" customHeight="1">
      <c r="A75" s="18" t="s">
        <v>146</v>
      </c>
      <c r="B75" s="19" t="s">
        <v>5</v>
      </c>
      <c r="C75" s="38">
        <v>7256</v>
      </c>
      <c r="D75" s="39">
        <v>2253097.4300000002</v>
      </c>
      <c r="E75" s="39">
        <v>0</v>
      </c>
      <c r="F75" s="39">
        <f>D75-E75</f>
        <v>2253097.4300000002</v>
      </c>
      <c r="G75" s="39">
        <v>132911.04000000001</v>
      </c>
      <c r="H75" s="39">
        <v>0</v>
      </c>
      <c r="I75" s="39">
        <v>0</v>
      </c>
      <c r="J75" s="39">
        <f>G75-H75-I75</f>
        <v>132911.04000000001</v>
      </c>
      <c r="K75" s="39">
        <v>964663.06</v>
      </c>
      <c r="L75" s="20">
        <f>(F75+J75)/C75</f>
        <v>328.83247932745314</v>
      </c>
      <c r="M75" s="20">
        <f>K75/C75</f>
        <v>132.9469487320838</v>
      </c>
      <c r="N75" s="21">
        <f>(F75+J75+K75)/C75</f>
        <v>461.779428059537</v>
      </c>
    </row>
    <row r="76" spans="1:14" ht="15" customHeight="1">
      <c r="A76" s="18" t="s">
        <v>139</v>
      </c>
      <c r="B76" s="19" t="s">
        <v>4</v>
      </c>
      <c r="C76" s="38">
        <v>13871</v>
      </c>
      <c r="D76" s="39">
        <v>3755841.18</v>
      </c>
      <c r="E76" s="39">
        <v>0</v>
      </c>
      <c r="F76" s="39">
        <f>D76-E76</f>
        <v>3755841.18</v>
      </c>
      <c r="G76" s="39">
        <v>486039.01</v>
      </c>
      <c r="H76" s="39">
        <v>0</v>
      </c>
      <c r="I76" s="39">
        <v>0</v>
      </c>
      <c r="J76" s="39">
        <f>G76-H76-I76</f>
        <v>486039.01</v>
      </c>
      <c r="K76" s="39">
        <v>1992243.58</v>
      </c>
      <c r="L76" s="20">
        <f>(F76+J76)/C76</f>
        <v>305.80925600173026</v>
      </c>
      <c r="M76" s="20">
        <f>K76/C76</f>
        <v>143.62652872900296</v>
      </c>
      <c r="N76" s="21">
        <f>(F76+J76+K76)/C76</f>
        <v>449.43578473073325</v>
      </c>
    </row>
    <row r="77" spans="1:14" ht="15" customHeight="1">
      <c r="A77" s="18" t="s">
        <v>134</v>
      </c>
      <c r="B77" s="19" t="s">
        <v>8</v>
      </c>
      <c r="C77" s="38">
        <v>9161</v>
      </c>
      <c r="D77" s="39">
        <v>3277122.89</v>
      </c>
      <c r="E77" s="39">
        <v>0</v>
      </c>
      <c r="F77" s="39">
        <f>D77-E77</f>
        <v>3277122.89</v>
      </c>
      <c r="G77" s="39">
        <v>330158.68</v>
      </c>
      <c r="H77" s="39">
        <v>0</v>
      </c>
      <c r="I77" s="39">
        <v>0</v>
      </c>
      <c r="J77" s="39">
        <f>G77-H77-I77</f>
        <v>330158.68</v>
      </c>
      <c r="K77" s="39">
        <v>501574.91</v>
      </c>
      <c r="L77" s="20">
        <f>(F77+J77)/C77</f>
        <v>393.7650442091475</v>
      </c>
      <c r="M77" s="20">
        <f>K77/C77</f>
        <v>54.751109049230429</v>
      </c>
      <c r="N77" s="21">
        <f>(F77+J77+K77)/C77</f>
        <v>448.51615325837798</v>
      </c>
    </row>
    <row r="78" spans="1:14" ht="15" customHeight="1">
      <c r="A78" s="18" t="s">
        <v>57</v>
      </c>
      <c r="B78" s="19" t="s">
        <v>4</v>
      </c>
      <c r="C78" s="38">
        <v>13301</v>
      </c>
      <c r="D78" s="39">
        <v>4023421.82</v>
      </c>
      <c r="E78" s="39">
        <v>0</v>
      </c>
      <c r="F78" s="39">
        <f>D78-E78</f>
        <v>4023421.82</v>
      </c>
      <c r="G78" s="39">
        <v>116912.43</v>
      </c>
      <c r="H78" s="39">
        <v>0</v>
      </c>
      <c r="I78" s="39">
        <v>0</v>
      </c>
      <c r="J78" s="39">
        <f>G78-H78-I78</f>
        <v>116912.43</v>
      </c>
      <c r="K78" s="39">
        <v>1731754.15</v>
      </c>
      <c r="L78" s="20">
        <f>(F78+J78)/C78</f>
        <v>311.27992256221336</v>
      </c>
      <c r="M78" s="20">
        <f>K78/C78</f>
        <v>130.19728967746786</v>
      </c>
      <c r="N78" s="21">
        <f>(F78+J78+K78)/C78</f>
        <v>441.47721223968125</v>
      </c>
    </row>
    <row r="79" spans="1:14" ht="15" customHeight="1">
      <c r="A79" s="18" t="s">
        <v>83</v>
      </c>
      <c r="B79" s="19" t="s">
        <v>0</v>
      </c>
      <c r="C79" s="38">
        <v>7233</v>
      </c>
      <c r="D79" s="39">
        <v>1744198.88</v>
      </c>
      <c r="E79" s="39">
        <v>0</v>
      </c>
      <c r="F79" s="39">
        <f>D79-E79</f>
        <v>1744198.88</v>
      </c>
      <c r="G79" s="39">
        <v>168119.85</v>
      </c>
      <c r="H79" s="39">
        <v>0</v>
      </c>
      <c r="I79" s="39">
        <v>0</v>
      </c>
      <c r="J79" s="39">
        <f>G79-H79-I79</f>
        <v>168119.85</v>
      </c>
      <c r="K79" s="39">
        <v>1278548.3400000001</v>
      </c>
      <c r="L79" s="20">
        <f>(F79+J79)/C79</f>
        <v>264.38804507120142</v>
      </c>
      <c r="M79" s="20">
        <f>K79/C79</f>
        <v>176.76598092077978</v>
      </c>
      <c r="N79" s="21">
        <f>(F79+J79+K79)/C79</f>
        <v>441.15402599198126</v>
      </c>
    </row>
    <row r="80" spans="1:14" ht="15" customHeight="1">
      <c r="A80" s="18" t="s">
        <v>36</v>
      </c>
      <c r="B80" s="19" t="s">
        <v>6</v>
      </c>
      <c r="C80" s="38">
        <v>12165</v>
      </c>
      <c r="D80" s="39">
        <v>4241844.71</v>
      </c>
      <c r="E80" s="39">
        <v>0</v>
      </c>
      <c r="F80" s="39">
        <f>D80-E80</f>
        <v>4241844.71</v>
      </c>
      <c r="G80" s="39">
        <v>124814.37</v>
      </c>
      <c r="H80" s="39">
        <v>0</v>
      </c>
      <c r="I80" s="39">
        <v>0</v>
      </c>
      <c r="J80" s="39">
        <f>G80-H80-I80</f>
        <v>124814.37</v>
      </c>
      <c r="K80" s="39">
        <v>951983.62</v>
      </c>
      <c r="L80" s="20">
        <f>(F80+J80)/C80</f>
        <v>358.95265762433212</v>
      </c>
      <c r="M80" s="20">
        <f>K80/C80</f>
        <v>78.255949034114266</v>
      </c>
      <c r="N80" s="21">
        <f>(F80+J80+K80)/C80</f>
        <v>437.2086066584464</v>
      </c>
    </row>
    <row r="81" spans="1:14" ht="15" customHeight="1">
      <c r="A81" s="18" t="s">
        <v>1</v>
      </c>
      <c r="B81" s="19" t="s">
        <v>0</v>
      </c>
      <c r="C81" s="38">
        <v>5308</v>
      </c>
      <c r="D81" s="39">
        <v>1801379.78</v>
      </c>
      <c r="E81" s="39">
        <v>0</v>
      </c>
      <c r="F81" s="39">
        <f>D81-E81</f>
        <v>1801379.78</v>
      </c>
      <c r="G81" s="39">
        <v>50286.33</v>
      </c>
      <c r="H81" s="39">
        <v>0</v>
      </c>
      <c r="I81" s="39">
        <v>0</v>
      </c>
      <c r="J81" s="39">
        <f>G81-H81-I81</f>
        <v>50286.33</v>
      </c>
      <c r="K81" s="39">
        <v>466318.65</v>
      </c>
      <c r="L81" s="20">
        <f>(F81+J81)/C81</f>
        <v>348.84440655614168</v>
      </c>
      <c r="M81" s="20">
        <f>K81/C81</f>
        <v>87.852044084400902</v>
      </c>
      <c r="N81" s="21">
        <f>(F81+J81+K81)/C81</f>
        <v>436.69645064054265</v>
      </c>
    </row>
    <row r="82" spans="1:14" ht="15" customHeight="1">
      <c r="A82" s="18" t="s">
        <v>67</v>
      </c>
      <c r="B82" s="19" t="s">
        <v>8</v>
      </c>
      <c r="C82" s="38">
        <v>5137</v>
      </c>
      <c r="D82" s="39">
        <v>1597239.92</v>
      </c>
      <c r="E82" s="39">
        <v>0</v>
      </c>
      <c r="F82" s="39">
        <f>D82-E82</f>
        <v>1597239.92</v>
      </c>
      <c r="G82" s="39">
        <v>108497.62</v>
      </c>
      <c r="H82" s="39">
        <v>0</v>
      </c>
      <c r="I82" s="39">
        <v>0</v>
      </c>
      <c r="J82" s="39">
        <f>G82-H82-I82</f>
        <v>108497.62</v>
      </c>
      <c r="K82" s="39">
        <v>536510.48</v>
      </c>
      <c r="L82" s="20">
        <f>(F82+J82)/C82</f>
        <v>332.04935565505161</v>
      </c>
      <c r="M82" s="20">
        <f>K82/C82</f>
        <v>104.44042826552462</v>
      </c>
      <c r="N82" s="21">
        <f>(F82+J82+K82)/C82</f>
        <v>436.4897839205762</v>
      </c>
    </row>
    <row r="83" spans="1:14" ht="15" customHeight="1">
      <c r="A83" s="18" t="s">
        <v>68</v>
      </c>
      <c r="B83" s="19" t="s">
        <v>0</v>
      </c>
      <c r="C83" s="38">
        <v>5679</v>
      </c>
      <c r="D83" s="39">
        <v>1900299.59</v>
      </c>
      <c r="E83" s="39">
        <v>0</v>
      </c>
      <c r="F83" s="39">
        <f>D83-E83</f>
        <v>1900299.59</v>
      </c>
      <c r="G83" s="39">
        <v>23013.21</v>
      </c>
      <c r="H83" s="39">
        <v>0</v>
      </c>
      <c r="I83" s="39">
        <v>0</v>
      </c>
      <c r="J83" s="39">
        <f>G83-H83-I83</f>
        <v>23013.21</v>
      </c>
      <c r="K83" s="39">
        <v>554811.66</v>
      </c>
      <c r="L83" s="20">
        <f>(F83+J83)/C83</f>
        <v>338.67103363268183</v>
      </c>
      <c r="M83" s="20">
        <f>K83/C83</f>
        <v>97.695309033280509</v>
      </c>
      <c r="N83" s="21">
        <f>(F83+J83+K83)/C83</f>
        <v>436.36634266596229</v>
      </c>
    </row>
    <row r="84" spans="1:14" ht="15" customHeight="1">
      <c r="A84" s="18" t="s">
        <v>69</v>
      </c>
      <c r="B84" s="19" t="s">
        <v>0</v>
      </c>
      <c r="C84" s="38">
        <v>18527</v>
      </c>
      <c r="D84" s="39">
        <v>4879324.8499999996</v>
      </c>
      <c r="E84" s="39">
        <v>0</v>
      </c>
      <c r="F84" s="39">
        <f>D84-E84</f>
        <v>4879324.8499999996</v>
      </c>
      <c r="G84" s="39">
        <v>930310.12</v>
      </c>
      <c r="H84" s="39">
        <v>0</v>
      </c>
      <c r="I84" s="39">
        <v>0</v>
      </c>
      <c r="J84" s="39">
        <f>G84-H84-I84</f>
        <v>930310.12</v>
      </c>
      <c r="K84" s="39">
        <v>2257066.33</v>
      </c>
      <c r="L84" s="20">
        <f>(F84+J84)/C84</f>
        <v>313.57667026501861</v>
      </c>
      <c r="M84" s="20">
        <f>K84/C84</f>
        <v>121.82578561019054</v>
      </c>
      <c r="N84" s="21">
        <f>(F84+J84+K84)/C84</f>
        <v>435.40245587520917</v>
      </c>
    </row>
    <row r="85" spans="1:14" ht="15" customHeight="1">
      <c r="A85" s="18" t="s">
        <v>60</v>
      </c>
      <c r="B85" s="19" t="s">
        <v>4</v>
      </c>
      <c r="C85" s="38">
        <v>11375</v>
      </c>
      <c r="D85" s="39">
        <v>3204656.2</v>
      </c>
      <c r="E85" s="39">
        <v>0</v>
      </c>
      <c r="F85" s="39">
        <f>D85-E85</f>
        <v>3204656.2</v>
      </c>
      <c r="G85" s="39">
        <v>109393.49</v>
      </c>
      <c r="H85" s="39">
        <v>0</v>
      </c>
      <c r="I85" s="39">
        <v>0</v>
      </c>
      <c r="J85" s="39">
        <f>G85-H85-I85</f>
        <v>109393.49</v>
      </c>
      <c r="K85" s="39">
        <v>1621970.63</v>
      </c>
      <c r="L85" s="20">
        <f>(F85+J85)/C85</f>
        <v>291.34502769230772</v>
      </c>
      <c r="M85" s="20">
        <f>K85/C85</f>
        <v>142.59082461538461</v>
      </c>
      <c r="N85" s="21">
        <f>(F85+J85+K85)/C85</f>
        <v>433.93585230769236</v>
      </c>
    </row>
    <row r="86" spans="1:14" ht="15" customHeight="1">
      <c r="A86" s="18" t="s">
        <v>63</v>
      </c>
      <c r="B86" s="19" t="s">
        <v>0</v>
      </c>
      <c r="C86" s="38">
        <v>9436</v>
      </c>
      <c r="D86" s="39">
        <v>2685528.71</v>
      </c>
      <c r="E86" s="39">
        <v>0</v>
      </c>
      <c r="F86" s="39">
        <f>D86-E86</f>
        <v>2685528.71</v>
      </c>
      <c r="G86" s="39">
        <v>84132.34</v>
      </c>
      <c r="H86" s="39">
        <v>0</v>
      </c>
      <c r="I86" s="39">
        <v>0</v>
      </c>
      <c r="J86" s="39">
        <f>G86-H86-I86</f>
        <v>84132.34</v>
      </c>
      <c r="K86" s="39">
        <v>1304137.08</v>
      </c>
      <c r="L86" s="20">
        <f>(F86+J86)/C86</f>
        <v>293.52067083509962</v>
      </c>
      <c r="M86" s="20">
        <f>K86/C86</f>
        <v>138.20867740568039</v>
      </c>
      <c r="N86" s="21">
        <f>(F86+J86+K86)/C86</f>
        <v>431.72934824077998</v>
      </c>
    </row>
    <row r="87" spans="1:14" ht="15" customHeight="1">
      <c r="A87" s="18" t="s">
        <v>93</v>
      </c>
      <c r="B87" s="19" t="s">
        <v>0</v>
      </c>
      <c r="C87" s="38">
        <v>5447</v>
      </c>
      <c r="D87" s="39">
        <v>1695258.32</v>
      </c>
      <c r="E87" s="39">
        <v>0</v>
      </c>
      <c r="F87" s="39">
        <f>D87-E87</f>
        <v>1695258.32</v>
      </c>
      <c r="G87" s="39">
        <v>50100.72</v>
      </c>
      <c r="H87" s="39">
        <v>0</v>
      </c>
      <c r="I87" s="39">
        <v>0</v>
      </c>
      <c r="J87" s="39">
        <f>G87-H87-I87</f>
        <v>50100.72</v>
      </c>
      <c r="K87" s="39">
        <v>605119.28</v>
      </c>
      <c r="L87" s="20">
        <f>(F87+J87)/C87</f>
        <v>320.4257462823573</v>
      </c>
      <c r="M87" s="20">
        <f>K87/C87</f>
        <v>111.0922122269139</v>
      </c>
      <c r="N87" s="21">
        <f>(F87+J87+K87)/C87</f>
        <v>431.51795850927124</v>
      </c>
    </row>
    <row r="88" spans="1:14" ht="15" customHeight="1">
      <c r="A88" s="18" t="s">
        <v>70</v>
      </c>
      <c r="B88" s="19" t="s">
        <v>7</v>
      </c>
      <c r="C88" s="38">
        <v>13512</v>
      </c>
      <c r="D88" s="39">
        <v>3358464.98</v>
      </c>
      <c r="E88" s="39">
        <v>0</v>
      </c>
      <c r="F88" s="39">
        <f>D88-E88</f>
        <v>3358464.98</v>
      </c>
      <c r="G88" s="39">
        <v>43265.99</v>
      </c>
      <c r="H88" s="39">
        <v>0</v>
      </c>
      <c r="I88" s="39">
        <v>0</v>
      </c>
      <c r="J88" s="39">
        <f>G88-H88-I88</f>
        <v>43265.99</v>
      </c>
      <c r="K88" s="39">
        <v>2417319.7200000002</v>
      </c>
      <c r="L88" s="20">
        <f>(F88+J88)/C88</f>
        <v>251.75628848431026</v>
      </c>
      <c r="M88" s="20">
        <f>K88/C88</f>
        <v>178.90169626998227</v>
      </c>
      <c r="N88" s="21">
        <f>(F88+J88+K88)/C88</f>
        <v>430.6579847542925</v>
      </c>
    </row>
    <row r="89" spans="1:14" ht="15" customHeight="1">
      <c r="A89" s="18" t="s">
        <v>100</v>
      </c>
      <c r="B89" s="19" t="s">
        <v>0</v>
      </c>
      <c r="C89" s="38">
        <v>5655</v>
      </c>
      <c r="D89" s="39">
        <v>1405391.83</v>
      </c>
      <c r="E89" s="39">
        <v>0</v>
      </c>
      <c r="F89" s="39">
        <f>D89-E89</f>
        <v>1405391.83</v>
      </c>
      <c r="G89" s="39">
        <v>50220.51</v>
      </c>
      <c r="H89" s="39">
        <v>0</v>
      </c>
      <c r="I89" s="39">
        <v>0</v>
      </c>
      <c r="J89" s="39">
        <f>G89-H89-I89</f>
        <v>50220.51</v>
      </c>
      <c r="K89" s="39">
        <v>969241.05</v>
      </c>
      <c r="L89" s="20">
        <f>(F89+J89)/C89</f>
        <v>257.40271264367817</v>
      </c>
      <c r="M89" s="20">
        <f>K89/C89</f>
        <v>171.39541114058358</v>
      </c>
      <c r="N89" s="21">
        <f>(F89+J89+K89)/C89</f>
        <v>428.79812378426175</v>
      </c>
    </row>
    <row r="90" spans="1:14" ht="15" customHeight="1">
      <c r="A90" s="18" t="s">
        <v>51</v>
      </c>
      <c r="B90" s="19" t="s">
        <v>7</v>
      </c>
      <c r="C90" s="38">
        <v>5360</v>
      </c>
      <c r="D90" s="39">
        <v>1662517.99</v>
      </c>
      <c r="E90" s="39">
        <v>0</v>
      </c>
      <c r="F90" s="39">
        <f>D90-E90</f>
        <v>1662517.99</v>
      </c>
      <c r="G90" s="39">
        <v>43094.51</v>
      </c>
      <c r="H90" s="39">
        <v>0</v>
      </c>
      <c r="I90" s="39">
        <v>0</v>
      </c>
      <c r="J90" s="39">
        <f>G90-H90-I90</f>
        <v>43094.51</v>
      </c>
      <c r="K90" s="39">
        <v>592571.65</v>
      </c>
      <c r="L90" s="20">
        <f>(F90+J90)/C90</f>
        <v>318.21128731343282</v>
      </c>
      <c r="M90" s="20">
        <f>K90/C90</f>
        <v>110.55441231343283</v>
      </c>
      <c r="N90" s="21">
        <f>(F90+J90+K90)/C90</f>
        <v>428.76569962686568</v>
      </c>
    </row>
    <row r="91" spans="1:14" ht="15" customHeight="1">
      <c r="A91" s="18" t="s">
        <v>109</v>
      </c>
      <c r="B91" s="19" t="s">
        <v>8</v>
      </c>
      <c r="C91" s="38">
        <v>5741</v>
      </c>
      <c r="D91" s="39">
        <v>2080456.32</v>
      </c>
      <c r="E91" s="39">
        <v>0</v>
      </c>
      <c r="F91" s="39">
        <f>D91-E91</f>
        <v>2080456.32</v>
      </c>
      <c r="G91" s="39">
        <v>36522.22</v>
      </c>
      <c r="H91" s="39">
        <v>0</v>
      </c>
      <c r="I91" s="39">
        <v>0</v>
      </c>
      <c r="J91" s="39">
        <f>G91-H91-I91</f>
        <v>36522.22</v>
      </c>
      <c r="K91" s="39">
        <v>333954.11</v>
      </c>
      <c r="L91" s="20">
        <f>(F91+J91)/C91</f>
        <v>368.74735063577776</v>
      </c>
      <c r="M91" s="20">
        <f>K91/C91</f>
        <v>58.170024385995468</v>
      </c>
      <c r="N91" s="21">
        <f>(F91+J91+K91)/C91</f>
        <v>426.91737502177318</v>
      </c>
    </row>
    <row r="92" spans="1:14" ht="15" customHeight="1">
      <c r="A92" s="18" t="s">
        <v>53</v>
      </c>
      <c r="B92" s="19" t="s">
        <v>0</v>
      </c>
      <c r="C92" s="38">
        <v>14803</v>
      </c>
      <c r="D92" s="39">
        <v>3860216.43</v>
      </c>
      <c r="E92" s="39">
        <v>0</v>
      </c>
      <c r="F92" s="39">
        <f>D92-E92</f>
        <v>3860216.43</v>
      </c>
      <c r="G92" s="39">
        <v>197709.64</v>
      </c>
      <c r="H92" s="39">
        <v>0</v>
      </c>
      <c r="I92" s="39">
        <v>0</v>
      </c>
      <c r="J92" s="39">
        <f>G92-H92-I92</f>
        <v>197709.64</v>
      </c>
      <c r="K92" s="39">
        <v>2249126.21</v>
      </c>
      <c r="L92" s="20">
        <f>(F92+J92)/C92</f>
        <v>274.12862730527598</v>
      </c>
      <c r="M92" s="20">
        <f>K92/C92</f>
        <v>151.93718908329393</v>
      </c>
      <c r="N92" s="21">
        <f>(F92+J92+K92)/C92</f>
        <v>426.06581638856989</v>
      </c>
    </row>
    <row r="93" spans="1:14" ht="15" customHeight="1">
      <c r="A93" s="18" t="s">
        <v>124</v>
      </c>
      <c r="B93" s="19" t="s">
        <v>8</v>
      </c>
      <c r="C93" s="38">
        <v>16618</v>
      </c>
      <c r="D93" s="39">
        <v>5133164.8600000003</v>
      </c>
      <c r="E93" s="39">
        <v>0</v>
      </c>
      <c r="F93" s="39">
        <f>D93-E93</f>
        <v>5133164.8600000003</v>
      </c>
      <c r="G93" s="39">
        <v>109831.51</v>
      </c>
      <c r="H93" s="39">
        <v>0</v>
      </c>
      <c r="I93" s="39">
        <v>0</v>
      </c>
      <c r="J93" s="39">
        <f>G93-H93-I93</f>
        <v>109831.51</v>
      </c>
      <c r="K93" s="39">
        <v>1822492.65</v>
      </c>
      <c r="L93" s="20">
        <f>(F93+J93)/C93</f>
        <v>315.50104525213624</v>
      </c>
      <c r="M93" s="20">
        <f>K93/C93</f>
        <v>109.66979480081838</v>
      </c>
      <c r="N93" s="21">
        <f>(F93+J93+K93)/C93</f>
        <v>425.17084005295459</v>
      </c>
    </row>
    <row r="94" spans="1:14" ht="15" customHeight="1">
      <c r="A94" s="18" t="s">
        <v>39</v>
      </c>
      <c r="B94" s="19" t="s">
        <v>5</v>
      </c>
      <c r="C94" s="38">
        <v>7473</v>
      </c>
      <c r="D94" s="39">
        <v>2280446.2000000002</v>
      </c>
      <c r="E94" s="39">
        <v>0</v>
      </c>
      <c r="F94" s="39">
        <f>D94-E94</f>
        <v>2280446.2000000002</v>
      </c>
      <c r="G94" s="39">
        <v>40076.199999999997</v>
      </c>
      <c r="H94" s="39">
        <v>0</v>
      </c>
      <c r="I94" s="39">
        <v>0</v>
      </c>
      <c r="J94" s="39">
        <f>G94-H94-I94</f>
        <v>40076.199999999997</v>
      </c>
      <c r="K94" s="39">
        <v>823155.92</v>
      </c>
      <c r="L94" s="20">
        <f>(F94+J94)/C94</f>
        <v>310.52086176903526</v>
      </c>
      <c r="M94" s="20">
        <f>K94/C94</f>
        <v>110.15066506088586</v>
      </c>
      <c r="N94" s="21">
        <f>(F94+J94+K94)/C94</f>
        <v>420.67152682992111</v>
      </c>
    </row>
    <row r="95" spans="1:14" ht="15" customHeight="1">
      <c r="A95" s="18" t="s">
        <v>65</v>
      </c>
      <c r="B95" s="19" t="s">
        <v>8</v>
      </c>
      <c r="C95" s="38">
        <v>16400</v>
      </c>
      <c r="D95" s="39">
        <v>4662464.22</v>
      </c>
      <c r="E95" s="39">
        <v>0</v>
      </c>
      <c r="F95" s="39">
        <f>D95-E95</f>
        <v>4662464.22</v>
      </c>
      <c r="G95" s="39">
        <v>145313.15</v>
      </c>
      <c r="H95" s="39">
        <v>0</v>
      </c>
      <c r="I95" s="39">
        <v>0</v>
      </c>
      <c r="J95" s="39">
        <f>G95-H95-I95</f>
        <v>145313.15</v>
      </c>
      <c r="K95" s="39">
        <v>2054760.16</v>
      </c>
      <c r="L95" s="20">
        <f>(F95+J95)/C95</f>
        <v>293.15715670731709</v>
      </c>
      <c r="M95" s="20">
        <f>K95/C95</f>
        <v>125.29025365853659</v>
      </c>
      <c r="N95" s="21">
        <f>(F95+J95+K95)/C95</f>
        <v>418.44741036585367</v>
      </c>
    </row>
    <row r="96" spans="1:14" ht="15" customHeight="1">
      <c r="A96" s="18" t="s">
        <v>79</v>
      </c>
      <c r="B96" s="19" t="s">
        <v>8</v>
      </c>
      <c r="C96" s="38">
        <v>10388</v>
      </c>
      <c r="D96" s="39">
        <v>3411556.54</v>
      </c>
      <c r="E96" s="39">
        <v>0</v>
      </c>
      <c r="F96" s="39">
        <f>D96-E96</f>
        <v>3411556.54</v>
      </c>
      <c r="G96" s="39">
        <v>177640.35</v>
      </c>
      <c r="H96" s="39">
        <v>0</v>
      </c>
      <c r="I96" s="39">
        <v>0</v>
      </c>
      <c r="J96" s="39">
        <f>G96-H96-I96</f>
        <v>177640.35</v>
      </c>
      <c r="K96" s="39">
        <v>744004.01</v>
      </c>
      <c r="L96" s="20">
        <f>(F96+J96)/C96</f>
        <v>345.51375529457067</v>
      </c>
      <c r="M96" s="20">
        <f>K96/C96</f>
        <v>71.621487293030427</v>
      </c>
      <c r="N96" s="21">
        <f>(F96+J96+K96)/C96</f>
        <v>417.13524258760111</v>
      </c>
    </row>
    <row r="97" spans="1:14" ht="15" customHeight="1">
      <c r="A97" s="18" t="s">
        <v>62</v>
      </c>
      <c r="B97" s="19" t="s">
        <v>8</v>
      </c>
      <c r="C97" s="38">
        <v>19271</v>
      </c>
      <c r="D97" s="39">
        <v>6838467.8099999996</v>
      </c>
      <c r="E97" s="39">
        <v>0</v>
      </c>
      <c r="F97" s="39">
        <f>D97-E97</f>
        <v>6838467.8099999996</v>
      </c>
      <c r="G97" s="39">
        <v>103729.66</v>
      </c>
      <c r="H97" s="39">
        <v>0</v>
      </c>
      <c r="I97" s="39">
        <v>0</v>
      </c>
      <c r="J97" s="39">
        <f>G97-H97-I97</f>
        <v>103729.66</v>
      </c>
      <c r="K97" s="39">
        <v>1076753.95</v>
      </c>
      <c r="L97" s="20">
        <f>(F97+J97)/C97</f>
        <v>360.24064501063771</v>
      </c>
      <c r="M97" s="20">
        <f>K97/C97</f>
        <v>55.874316330237143</v>
      </c>
      <c r="N97" s="21">
        <f>(F97+J97+K97)/C97</f>
        <v>416.11496134087491</v>
      </c>
    </row>
    <row r="98" spans="1:14" ht="15" customHeight="1">
      <c r="A98" s="18" t="s">
        <v>97</v>
      </c>
      <c r="B98" s="19" t="s">
        <v>0</v>
      </c>
      <c r="C98" s="38">
        <v>15105</v>
      </c>
      <c r="D98" s="39">
        <v>4398164.43</v>
      </c>
      <c r="E98" s="39">
        <v>0</v>
      </c>
      <c r="F98" s="39">
        <f>D98-E98</f>
        <v>4398164.43</v>
      </c>
      <c r="G98" s="39">
        <v>48853.65</v>
      </c>
      <c r="H98" s="39">
        <v>0</v>
      </c>
      <c r="I98" s="39">
        <v>0</v>
      </c>
      <c r="J98" s="39">
        <f>G98-H98-I98</f>
        <v>48853.65</v>
      </c>
      <c r="K98" s="39">
        <v>1774653.98</v>
      </c>
      <c r="L98" s="20">
        <f>(F98+J98)/C98</f>
        <v>294.40702284011917</v>
      </c>
      <c r="M98" s="20">
        <f>K98/C98</f>
        <v>117.48785038066865</v>
      </c>
      <c r="N98" s="21">
        <f>(F98+J98+K98)/C98</f>
        <v>411.89487322078787</v>
      </c>
    </row>
    <row r="99" spans="1:14" ht="15" customHeight="1">
      <c r="A99" s="18" t="s">
        <v>142</v>
      </c>
      <c r="B99" s="19" t="s">
        <v>0</v>
      </c>
      <c r="C99" s="38">
        <v>9951</v>
      </c>
      <c r="D99" s="39">
        <v>2961183.09</v>
      </c>
      <c r="E99" s="39">
        <v>0</v>
      </c>
      <c r="F99" s="39">
        <f>D99-E99</f>
        <v>2961183.09</v>
      </c>
      <c r="G99" s="39">
        <v>70317.27</v>
      </c>
      <c r="H99" s="39">
        <v>0</v>
      </c>
      <c r="I99" s="39">
        <v>0</v>
      </c>
      <c r="J99" s="39">
        <f>G99-H99-I99</f>
        <v>70317.27</v>
      </c>
      <c r="K99" s="39">
        <v>1026830.46</v>
      </c>
      <c r="L99" s="20">
        <f>(F99+J99)/C99</f>
        <v>304.64278564968345</v>
      </c>
      <c r="M99" s="20">
        <f>K99/C99</f>
        <v>103.18867048537835</v>
      </c>
      <c r="N99" s="21">
        <f>(F99+J99+K99)/C99</f>
        <v>407.83145613506179</v>
      </c>
    </row>
    <row r="100" spans="1:14" ht="15" customHeight="1">
      <c r="A100" s="18" t="s">
        <v>121</v>
      </c>
      <c r="B100" s="19" t="s">
        <v>6</v>
      </c>
      <c r="C100" s="38">
        <v>16363</v>
      </c>
      <c r="D100" s="39">
        <v>4491874.8</v>
      </c>
      <c r="E100" s="39">
        <v>0</v>
      </c>
      <c r="F100" s="39">
        <f>D100-E100</f>
        <v>4491874.8</v>
      </c>
      <c r="G100" s="39">
        <v>99760.88</v>
      </c>
      <c r="H100" s="39">
        <v>0</v>
      </c>
      <c r="I100" s="39">
        <v>0</v>
      </c>
      <c r="J100" s="39">
        <f>G100-H100-I100</f>
        <v>99760.88</v>
      </c>
      <c r="K100" s="39">
        <v>2047929.08</v>
      </c>
      <c r="L100" s="20">
        <f>(F100+J100)/C100</f>
        <v>280.61087086720039</v>
      </c>
      <c r="M100" s="20">
        <f>K100/C100</f>
        <v>125.15608873678421</v>
      </c>
      <c r="N100" s="21">
        <f>(F100+J100+K100)/C100</f>
        <v>405.76695960398456</v>
      </c>
    </row>
    <row r="101" spans="1:14" ht="15" customHeight="1">
      <c r="A101" s="18" t="s">
        <v>148</v>
      </c>
      <c r="B101" s="19" t="s">
        <v>6</v>
      </c>
      <c r="C101" s="38">
        <v>5498</v>
      </c>
      <c r="D101" s="39">
        <v>1638726.22</v>
      </c>
      <c r="E101" s="39">
        <v>0</v>
      </c>
      <c r="F101" s="39">
        <f>D101-E101</f>
        <v>1638726.22</v>
      </c>
      <c r="G101" s="39">
        <v>39529.35</v>
      </c>
      <c r="H101" s="39">
        <v>0</v>
      </c>
      <c r="I101" s="39">
        <v>0</v>
      </c>
      <c r="J101" s="39">
        <f>G101-H101-I101</f>
        <v>39529.35</v>
      </c>
      <c r="K101" s="39">
        <v>545571.28</v>
      </c>
      <c r="L101" s="20">
        <f>(F101+J101)/C101</f>
        <v>305.24837577300838</v>
      </c>
      <c r="M101" s="20">
        <f>K101/C101</f>
        <v>99.230862131684248</v>
      </c>
      <c r="N101" s="21">
        <f>(F101+J101+K101)/C101</f>
        <v>404.47923790469264</v>
      </c>
    </row>
    <row r="102" spans="1:14" ht="15" customHeight="1">
      <c r="A102" s="18" t="s">
        <v>163</v>
      </c>
      <c r="B102" s="19" t="s">
        <v>0</v>
      </c>
      <c r="C102" s="38">
        <v>7391</v>
      </c>
      <c r="D102" s="39">
        <v>2131211.36</v>
      </c>
      <c r="E102" s="39">
        <v>0</v>
      </c>
      <c r="F102" s="39">
        <f>D102-E102</f>
        <v>2131211.36</v>
      </c>
      <c r="G102" s="39">
        <v>17469.75</v>
      </c>
      <c r="H102" s="39">
        <v>0</v>
      </c>
      <c r="I102" s="39">
        <v>0</v>
      </c>
      <c r="J102" s="39">
        <f>G102-H102-I102</f>
        <v>17469.75</v>
      </c>
      <c r="K102" s="39">
        <v>833334.44</v>
      </c>
      <c r="L102" s="20">
        <f>(F102+J102)/C102</f>
        <v>290.71588553646325</v>
      </c>
      <c r="M102" s="20">
        <f>K102/C102</f>
        <v>112.74989040725205</v>
      </c>
      <c r="N102" s="21">
        <f>(F102+J102+K102)/C102</f>
        <v>403.4657759437153</v>
      </c>
    </row>
    <row r="103" spans="1:14" ht="15" customHeight="1">
      <c r="A103" s="18" t="s">
        <v>61</v>
      </c>
      <c r="B103" s="19" t="s">
        <v>5</v>
      </c>
      <c r="C103" s="38">
        <v>18533</v>
      </c>
      <c r="D103" s="39">
        <v>5799332.3300000001</v>
      </c>
      <c r="E103" s="39">
        <v>0</v>
      </c>
      <c r="F103" s="39">
        <f>D103-E103</f>
        <v>5799332.3300000001</v>
      </c>
      <c r="G103" s="39">
        <v>264927.68</v>
      </c>
      <c r="H103" s="39">
        <v>0</v>
      </c>
      <c r="I103" s="39">
        <v>0</v>
      </c>
      <c r="J103" s="39">
        <f>G103-H103-I103</f>
        <v>264927.68</v>
      </c>
      <c r="K103" s="39">
        <v>1397103.61</v>
      </c>
      <c r="L103" s="20">
        <f>(F103+J103)/C103</f>
        <v>327.2141590676091</v>
      </c>
      <c r="M103" s="20">
        <f>K103/C103</f>
        <v>75.384644148276053</v>
      </c>
      <c r="N103" s="21">
        <f>(F103+J103+K103)/C103</f>
        <v>402.5988032158852</v>
      </c>
    </row>
    <row r="104" spans="1:14" ht="15" customHeight="1">
      <c r="A104" s="18" t="s">
        <v>90</v>
      </c>
      <c r="B104" s="19" t="s">
        <v>8</v>
      </c>
      <c r="C104" s="38">
        <v>18316</v>
      </c>
      <c r="D104" s="39">
        <v>5280773.99</v>
      </c>
      <c r="E104" s="39">
        <v>0</v>
      </c>
      <c r="F104" s="39">
        <f>D104-E104</f>
        <v>5280773.99</v>
      </c>
      <c r="G104" s="39">
        <v>143278.22</v>
      </c>
      <c r="H104" s="39">
        <v>0</v>
      </c>
      <c r="I104" s="39">
        <v>0</v>
      </c>
      <c r="J104" s="39">
        <f>G104-H104-I104</f>
        <v>143278.22</v>
      </c>
      <c r="K104" s="39">
        <v>1886955.04</v>
      </c>
      <c r="L104" s="20">
        <f>(F104+J104)/C104</f>
        <v>296.13737770255511</v>
      </c>
      <c r="M104" s="20">
        <f>K104/C104</f>
        <v>103.02222319283686</v>
      </c>
      <c r="N104" s="21">
        <f>(F104+J104+K104)/C104</f>
        <v>399.15960089539203</v>
      </c>
    </row>
    <row r="105" spans="1:14" ht="15" customHeight="1">
      <c r="A105" s="18" t="s">
        <v>66</v>
      </c>
      <c r="B105" s="19" t="s">
        <v>2</v>
      </c>
      <c r="C105" s="38">
        <v>6101</v>
      </c>
      <c r="D105" s="39">
        <v>1848248.68</v>
      </c>
      <c r="E105" s="39">
        <v>0</v>
      </c>
      <c r="F105" s="39">
        <f>D105-E105</f>
        <v>1848248.68</v>
      </c>
      <c r="G105" s="39">
        <v>50547.75</v>
      </c>
      <c r="H105" s="39">
        <v>0</v>
      </c>
      <c r="I105" s="39">
        <v>0</v>
      </c>
      <c r="J105" s="39">
        <f>G105-H105-I105</f>
        <v>50547.75</v>
      </c>
      <c r="K105" s="39">
        <v>534484.09</v>
      </c>
      <c r="L105" s="20">
        <f>(F105+J105)/C105</f>
        <v>311.22708244550074</v>
      </c>
      <c r="M105" s="20">
        <f>K105/C105</f>
        <v>87.60598098672348</v>
      </c>
      <c r="N105" s="21">
        <f>(F105+J105+K105)/C105</f>
        <v>398.83306343222421</v>
      </c>
    </row>
    <row r="106" spans="1:14" ht="15" customHeight="1">
      <c r="A106" s="18" t="s">
        <v>71</v>
      </c>
      <c r="B106" s="19" t="s">
        <v>8</v>
      </c>
      <c r="C106" s="38">
        <v>14052</v>
      </c>
      <c r="D106" s="39">
        <v>4256156.4000000004</v>
      </c>
      <c r="E106" s="39">
        <v>0</v>
      </c>
      <c r="F106" s="39">
        <f>D106-E106</f>
        <v>4256156.4000000004</v>
      </c>
      <c r="G106" s="39">
        <v>427425.76</v>
      </c>
      <c r="H106" s="39">
        <v>0</v>
      </c>
      <c r="I106" s="39">
        <v>0</v>
      </c>
      <c r="J106" s="39">
        <f>G106-H106-I106</f>
        <v>427425.76</v>
      </c>
      <c r="K106" s="39">
        <v>920503.84</v>
      </c>
      <c r="L106" s="20">
        <f>(F106+J106)/C106</f>
        <v>333.3035980643325</v>
      </c>
      <c r="M106" s="20">
        <f>K106/C106</f>
        <v>65.506962709934527</v>
      </c>
      <c r="N106" s="21">
        <f>(F106+J106+K106)/C106</f>
        <v>398.810560774267</v>
      </c>
    </row>
    <row r="107" spans="1:14" ht="15" customHeight="1">
      <c r="A107" s="18" t="s">
        <v>80</v>
      </c>
      <c r="B107" s="19" t="s">
        <v>8</v>
      </c>
      <c r="C107" s="38">
        <v>19491</v>
      </c>
      <c r="D107" s="39">
        <v>5126704.75</v>
      </c>
      <c r="E107" s="39">
        <v>0</v>
      </c>
      <c r="F107" s="39">
        <f>D107-E107</f>
        <v>5126704.75</v>
      </c>
      <c r="G107" s="39">
        <v>169084.53</v>
      </c>
      <c r="H107" s="39">
        <v>0</v>
      </c>
      <c r="I107" s="39">
        <v>0</v>
      </c>
      <c r="J107" s="39">
        <f>G107-H107-I107</f>
        <v>169084.53</v>
      </c>
      <c r="K107" s="39">
        <v>2457855.0099999998</v>
      </c>
      <c r="L107" s="20">
        <f>(F107+J107)/C107</f>
        <v>271.70433943871529</v>
      </c>
      <c r="M107" s="20">
        <f>K107/C107</f>
        <v>126.10204761171822</v>
      </c>
      <c r="N107" s="21">
        <f>(F107+J107+K107)/C107</f>
        <v>397.80638705043356</v>
      </c>
    </row>
    <row r="108" spans="1:14" ht="15" customHeight="1">
      <c r="A108" s="18" t="s">
        <v>161</v>
      </c>
      <c r="B108" s="19" t="s">
        <v>5</v>
      </c>
      <c r="C108" s="38">
        <v>7665</v>
      </c>
      <c r="D108" s="39">
        <v>1826888.47</v>
      </c>
      <c r="E108" s="39">
        <v>0</v>
      </c>
      <c r="F108" s="39">
        <f>D108-E108</f>
        <v>1826888.47</v>
      </c>
      <c r="G108" s="39">
        <v>49351.58</v>
      </c>
      <c r="H108" s="39">
        <v>0</v>
      </c>
      <c r="I108" s="39">
        <v>0</v>
      </c>
      <c r="J108" s="39">
        <f>G108-H108-I108</f>
        <v>49351.58</v>
      </c>
      <c r="K108" s="39">
        <v>1109578.3700000001</v>
      </c>
      <c r="L108" s="20">
        <f>(F108+J108)/C108</f>
        <v>244.78017612524462</v>
      </c>
      <c r="M108" s="20">
        <f>K108/C108</f>
        <v>144.75908284409655</v>
      </c>
      <c r="N108" s="21">
        <f>(F108+J108+K108)/C108</f>
        <v>389.53925896934118</v>
      </c>
    </row>
    <row r="109" spans="1:14" ht="15" customHeight="1">
      <c r="A109" s="18" t="s">
        <v>108</v>
      </c>
      <c r="B109" s="19" t="s">
        <v>6</v>
      </c>
      <c r="C109" s="38">
        <v>5634</v>
      </c>
      <c r="D109" s="39">
        <v>1542410.77</v>
      </c>
      <c r="E109" s="39">
        <v>0</v>
      </c>
      <c r="F109" s="39">
        <f>D109-E109</f>
        <v>1542410.77</v>
      </c>
      <c r="G109" s="39">
        <v>54547.39</v>
      </c>
      <c r="H109" s="39">
        <v>0</v>
      </c>
      <c r="I109" s="39">
        <v>0</v>
      </c>
      <c r="J109" s="39">
        <f>G109-H109-I109</f>
        <v>54547.39</v>
      </c>
      <c r="K109" s="39">
        <v>586637.62</v>
      </c>
      <c r="L109" s="20">
        <f>(F109+J109)/C109</f>
        <v>283.45015264465741</v>
      </c>
      <c r="M109" s="20">
        <f>K109/C109</f>
        <v>104.1245331913383</v>
      </c>
      <c r="N109" s="21">
        <f>(F109+J109+K109)/C109</f>
        <v>387.57468583599569</v>
      </c>
    </row>
    <row r="110" spans="1:14" ht="15" customHeight="1">
      <c r="A110" s="18" t="s">
        <v>84</v>
      </c>
      <c r="B110" s="19" t="s">
        <v>0</v>
      </c>
      <c r="C110" s="38">
        <v>12159</v>
      </c>
      <c r="D110" s="39">
        <v>2986329.16</v>
      </c>
      <c r="E110" s="39">
        <v>0</v>
      </c>
      <c r="F110" s="39">
        <f>D110-E110</f>
        <v>2986329.16</v>
      </c>
      <c r="G110" s="39">
        <v>285479.7</v>
      </c>
      <c r="H110" s="39">
        <v>0</v>
      </c>
      <c r="I110" s="39">
        <v>0</v>
      </c>
      <c r="J110" s="39">
        <f>G110-H110-I110</f>
        <v>285479.7</v>
      </c>
      <c r="K110" s="39">
        <v>1417655.49</v>
      </c>
      <c r="L110" s="20">
        <f>(F110+J110)/C110</f>
        <v>269.08535734846618</v>
      </c>
      <c r="M110" s="20">
        <f>K110/C110</f>
        <v>116.59309893905748</v>
      </c>
      <c r="N110" s="21">
        <f>(F110+J110+K110)/C110</f>
        <v>385.67845628752372</v>
      </c>
    </row>
    <row r="111" spans="1:14" ht="15" customHeight="1">
      <c r="A111" s="18" t="s">
        <v>81</v>
      </c>
      <c r="B111" s="19" t="s">
        <v>5</v>
      </c>
      <c r="C111" s="38">
        <v>6882</v>
      </c>
      <c r="D111" s="39">
        <v>2038847.13</v>
      </c>
      <c r="E111" s="39">
        <v>0</v>
      </c>
      <c r="F111" s="39">
        <f>D111-E111</f>
        <v>2038847.13</v>
      </c>
      <c r="G111" s="39">
        <v>56777.87</v>
      </c>
      <c r="H111" s="39">
        <v>0</v>
      </c>
      <c r="I111" s="39">
        <v>0</v>
      </c>
      <c r="J111" s="39">
        <f>G111-H111-I111</f>
        <v>56777.87</v>
      </c>
      <c r="K111" s="39">
        <v>535539.66</v>
      </c>
      <c r="L111" s="20">
        <f>(F111+J111)/C111</f>
        <v>304.50813716942747</v>
      </c>
      <c r="M111" s="20">
        <f>K111/C111</f>
        <v>77.817445510026161</v>
      </c>
      <c r="N111" s="21">
        <f>(F111+J111+K111)/C111</f>
        <v>382.32558267945365</v>
      </c>
    </row>
    <row r="112" spans="1:14" ht="15" customHeight="1">
      <c r="A112" s="18" t="s">
        <v>89</v>
      </c>
      <c r="B112" s="19" t="s">
        <v>4</v>
      </c>
      <c r="C112" s="38">
        <v>17211</v>
      </c>
      <c r="D112" s="39">
        <v>4722756.38</v>
      </c>
      <c r="E112" s="39">
        <v>0</v>
      </c>
      <c r="F112" s="39">
        <f>D112-E112</f>
        <v>4722756.38</v>
      </c>
      <c r="G112" s="39">
        <v>258332.35</v>
      </c>
      <c r="H112" s="39">
        <v>0</v>
      </c>
      <c r="I112" s="39">
        <v>0</v>
      </c>
      <c r="J112" s="39">
        <f>G112-H112-I112</f>
        <v>258332.35</v>
      </c>
      <c r="K112" s="39">
        <v>1583065.33</v>
      </c>
      <c r="L112" s="20">
        <f>(F112+J112)/C112</f>
        <v>289.41309220847131</v>
      </c>
      <c r="M112" s="20">
        <f>K112/C112</f>
        <v>91.979857649177859</v>
      </c>
      <c r="N112" s="21">
        <f>(F112+J112+K112)/C112</f>
        <v>381.39294985764917</v>
      </c>
    </row>
    <row r="113" spans="1:14" ht="15" customHeight="1">
      <c r="A113" s="18" t="s">
        <v>120</v>
      </c>
      <c r="B113" s="19" t="s">
        <v>5</v>
      </c>
      <c r="C113" s="38">
        <v>10317</v>
      </c>
      <c r="D113" s="39">
        <v>3108299.25</v>
      </c>
      <c r="E113" s="39">
        <v>0</v>
      </c>
      <c r="F113" s="39">
        <f>D113-E113</f>
        <v>3108299.25</v>
      </c>
      <c r="G113" s="39">
        <v>51284.61</v>
      </c>
      <c r="H113" s="39">
        <v>0</v>
      </c>
      <c r="I113" s="39">
        <v>0</v>
      </c>
      <c r="J113" s="39">
        <f>G113-H113-I113</f>
        <v>51284.61</v>
      </c>
      <c r="K113" s="39">
        <v>753670.47</v>
      </c>
      <c r="L113" s="20">
        <f>(F113+J113)/C113</f>
        <v>306.25025298051759</v>
      </c>
      <c r="M113" s="20">
        <f>K113/C113</f>
        <v>73.051320151206738</v>
      </c>
      <c r="N113" s="21">
        <f>(F113+J113+K113)/C113</f>
        <v>379.30157313172435</v>
      </c>
    </row>
    <row r="114" spans="1:14" ht="15" customHeight="1">
      <c r="A114" s="18" t="s">
        <v>132</v>
      </c>
      <c r="B114" s="19" t="s">
        <v>8</v>
      </c>
      <c r="C114" s="38">
        <v>12288</v>
      </c>
      <c r="D114" s="39">
        <v>3299382.73</v>
      </c>
      <c r="E114" s="39">
        <v>0</v>
      </c>
      <c r="F114" s="39">
        <f>D114-E114</f>
        <v>3299382.73</v>
      </c>
      <c r="G114" s="39">
        <v>466687.64</v>
      </c>
      <c r="H114" s="39">
        <v>0</v>
      </c>
      <c r="I114" s="39">
        <v>0</v>
      </c>
      <c r="J114" s="39">
        <f>G114-H114-I114</f>
        <v>466687.64</v>
      </c>
      <c r="K114" s="39">
        <v>849047.98</v>
      </c>
      <c r="L114" s="20">
        <f>(F114+J114)/C114</f>
        <v>306.48359130859376</v>
      </c>
      <c r="M114" s="20">
        <f>K114/C114</f>
        <v>69.095701497395837</v>
      </c>
      <c r="N114" s="21">
        <f>(F114+J114+K114)/C114</f>
        <v>375.57929280598955</v>
      </c>
    </row>
    <row r="115" spans="1:14" ht="15" customHeight="1">
      <c r="A115" s="18" t="s">
        <v>155</v>
      </c>
      <c r="B115" s="19" t="s">
        <v>0</v>
      </c>
      <c r="C115" s="38">
        <v>10216</v>
      </c>
      <c r="D115" s="39">
        <v>2497458</v>
      </c>
      <c r="E115" s="39">
        <v>0</v>
      </c>
      <c r="F115" s="39">
        <f>D115-E115</f>
        <v>2497458</v>
      </c>
      <c r="G115" s="39">
        <v>221593.78</v>
      </c>
      <c r="H115" s="39">
        <v>0</v>
      </c>
      <c r="I115" s="39">
        <v>0</v>
      </c>
      <c r="J115" s="39">
        <f>G115-H115-I115</f>
        <v>221593.78</v>
      </c>
      <c r="K115" s="39">
        <v>1112763.5900000001</v>
      </c>
      <c r="L115" s="20">
        <f>(F115+J115)/C115</f>
        <v>266.15620399373529</v>
      </c>
      <c r="M115" s="20">
        <f>K115/C115</f>
        <v>108.92360904463587</v>
      </c>
      <c r="N115" s="21">
        <f>(F115+J115+K115)/C115</f>
        <v>375.07981303837119</v>
      </c>
    </row>
    <row r="116" spans="1:14" ht="15" customHeight="1">
      <c r="A116" s="18" t="s">
        <v>160</v>
      </c>
      <c r="B116" s="19" t="s">
        <v>2</v>
      </c>
      <c r="C116" s="38">
        <v>7989</v>
      </c>
      <c r="D116" s="39">
        <v>2370959.77</v>
      </c>
      <c r="E116" s="39">
        <v>0</v>
      </c>
      <c r="F116" s="39">
        <f>D116-E116</f>
        <v>2370959.77</v>
      </c>
      <c r="G116" s="39">
        <v>43201.09</v>
      </c>
      <c r="H116" s="39">
        <v>0</v>
      </c>
      <c r="I116" s="39">
        <v>0</v>
      </c>
      <c r="J116" s="39">
        <f>G116-H116-I116</f>
        <v>43201.09</v>
      </c>
      <c r="K116" s="39">
        <v>576755.27</v>
      </c>
      <c r="L116" s="20">
        <f>(F116+J116)/C116</f>
        <v>302.18561271748655</v>
      </c>
      <c r="M116" s="20">
        <f>K116/C116</f>
        <v>72.193675053198149</v>
      </c>
      <c r="N116" s="21">
        <f>(F116+J116+K116)/C116</f>
        <v>374.3792877706847</v>
      </c>
    </row>
    <row r="117" spans="1:14" ht="15" customHeight="1">
      <c r="A117" s="18" t="s">
        <v>128</v>
      </c>
      <c r="B117" s="19" t="s">
        <v>5</v>
      </c>
      <c r="C117" s="38">
        <v>9611</v>
      </c>
      <c r="D117" s="39">
        <v>2494392.42</v>
      </c>
      <c r="E117" s="39">
        <v>0</v>
      </c>
      <c r="F117" s="39">
        <f>D117-E117</f>
        <v>2494392.42</v>
      </c>
      <c r="G117" s="39">
        <v>123895.83</v>
      </c>
      <c r="H117" s="39">
        <v>0</v>
      </c>
      <c r="I117" s="39">
        <v>0</v>
      </c>
      <c r="J117" s="39">
        <f>G117-H117-I117</f>
        <v>123895.83</v>
      </c>
      <c r="K117" s="39">
        <v>921357.64</v>
      </c>
      <c r="L117" s="20">
        <f>(F117+J117)/C117</f>
        <v>272.42620434918325</v>
      </c>
      <c r="M117" s="20">
        <f>K117/C117</f>
        <v>95.864908958485074</v>
      </c>
      <c r="N117" s="21">
        <f>(F117+J117+K117)/C117</f>
        <v>368.2911133076683</v>
      </c>
    </row>
    <row r="118" spans="1:14" ht="15" customHeight="1">
      <c r="A118" s="18" t="s">
        <v>135</v>
      </c>
      <c r="B118" s="19" t="s">
        <v>8</v>
      </c>
      <c r="C118" s="38">
        <v>8539</v>
      </c>
      <c r="D118" s="39">
        <v>2435280.35</v>
      </c>
      <c r="E118" s="39">
        <v>0</v>
      </c>
      <c r="F118" s="39">
        <f>D118-E118</f>
        <v>2435280.35</v>
      </c>
      <c r="G118" s="39">
        <v>77778.58</v>
      </c>
      <c r="H118" s="39">
        <v>0</v>
      </c>
      <c r="I118" s="39">
        <v>0</v>
      </c>
      <c r="J118" s="39">
        <f>G118-H118-I118</f>
        <v>77778.58</v>
      </c>
      <c r="K118" s="39">
        <v>622346.47</v>
      </c>
      <c r="L118" s="20">
        <f>(F118+J118)/C118</f>
        <v>294.30365733692474</v>
      </c>
      <c r="M118" s="20">
        <f>K118/C118</f>
        <v>72.882828200023425</v>
      </c>
      <c r="N118" s="21">
        <f>(F118+J118+K118)/C118</f>
        <v>367.18648553694817</v>
      </c>
    </row>
    <row r="119" spans="1:14" ht="15" customHeight="1">
      <c r="A119" s="18" t="s">
        <v>77</v>
      </c>
      <c r="B119" s="19" t="s">
        <v>0</v>
      </c>
      <c r="C119" s="38">
        <v>6203</v>
      </c>
      <c r="D119" s="39">
        <v>1732297.19</v>
      </c>
      <c r="E119" s="39">
        <v>0</v>
      </c>
      <c r="F119" s="39">
        <f>D119-E119</f>
        <v>1732297.19</v>
      </c>
      <c r="G119" s="39">
        <v>44909.63</v>
      </c>
      <c r="H119" s="39">
        <v>0</v>
      </c>
      <c r="I119" s="39">
        <v>0</v>
      </c>
      <c r="J119" s="39">
        <f>G119-H119-I119</f>
        <v>44909.63</v>
      </c>
      <c r="K119" s="39">
        <v>461218.54</v>
      </c>
      <c r="L119" s="20">
        <f>(F119+J119)/C119</f>
        <v>286.50762856682246</v>
      </c>
      <c r="M119" s="20">
        <f>K119/C119</f>
        <v>74.354109301950672</v>
      </c>
      <c r="N119" s="21">
        <f>(F119+J119+K119)/C119</f>
        <v>360.86173786877316</v>
      </c>
    </row>
    <row r="120" spans="1:14" ht="15" customHeight="1">
      <c r="A120" s="18" t="s">
        <v>102</v>
      </c>
      <c r="B120" s="19" t="s">
        <v>3</v>
      </c>
      <c r="C120" s="38">
        <v>6354</v>
      </c>
      <c r="D120" s="39">
        <v>1756919.98</v>
      </c>
      <c r="E120" s="39">
        <v>0</v>
      </c>
      <c r="F120" s="39">
        <f>D120-E120</f>
        <v>1756919.98</v>
      </c>
      <c r="G120" s="39">
        <v>80947</v>
      </c>
      <c r="H120" s="39">
        <v>0</v>
      </c>
      <c r="I120" s="39">
        <v>0</v>
      </c>
      <c r="J120" s="39">
        <f>G120-H120-I120</f>
        <v>80947</v>
      </c>
      <c r="K120" s="39">
        <v>448196.85</v>
      </c>
      <c r="L120" s="20">
        <f>(F120+J120)/C120</f>
        <v>289.24566887000316</v>
      </c>
      <c r="M120" s="20">
        <f>K120/C120</f>
        <v>70.5377478753541</v>
      </c>
      <c r="N120" s="21">
        <f>(F120+J120+K120)/C120</f>
        <v>359.78341674535727</v>
      </c>
    </row>
    <row r="121" spans="1:14" ht="15" customHeight="1">
      <c r="A121" s="18" t="s">
        <v>154</v>
      </c>
      <c r="B121" s="19" t="s">
        <v>4</v>
      </c>
      <c r="C121" s="38">
        <v>11449</v>
      </c>
      <c r="D121" s="39">
        <v>2791961.5</v>
      </c>
      <c r="E121" s="39">
        <v>0</v>
      </c>
      <c r="F121" s="39">
        <f>D121-E121</f>
        <v>2791961.5</v>
      </c>
      <c r="G121" s="39">
        <v>117071.98</v>
      </c>
      <c r="H121" s="39">
        <v>0</v>
      </c>
      <c r="I121" s="39">
        <v>0</v>
      </c>
      <c r="J121" s="39">
        <f>G121-H121-I121</f>
        <v>117071.98</v>
      </c>
      <c r="K121" s="39">
        <v>1209430.6299999999</v>
      </c>
      <c r="L121" s="20">
        <f>(F121+J121)/C121</f>
        <v>254.08625032753952</v>
      </c>
      <c r="M121" s="20">
        <f>K121/C121</f>
        <v>105.63635514018691</v>
      </c>
      <c r="N121" s="21">
        <f>(F121+J121+K121)/C121</f>
        <v>359.72260546772645</v>
      </c>
    </row>
    <row r="122" spans="1:14" ht="15" customHeight="1">
      <c r="A122" s="18" t="s">
        <v>73</v>
      </c>
      <c r="B122" s="19" t="s">
        <v>0</v>
      </c>
      <c r="C122" s="38">
        <v>5688</v>
      </c>
      <c r="D122" s="39">
        <v>1488544.48</v>
      </c>
      <c r="E122" s="39">
        <v>0</v>
      </c>
      <c r="F122" s="39">
        <f>D122-E122</f>
        <v>1488544.48</v>
      </c>
      <c r="G122" s="39">
        <v>55850.720000000001</v>
      </c>
      <c r="H122" s="39">
        <v>0</v>
      </c>
      <c r="I122" s="39">
        <v>0</v>
      </c>
      <c r="J122" s="39">
        <f>G122-H122-I122</f>
        <v>55850.720000000001</v>
      </c>
      <c r="K122" s="39">
        <v>492273.36</v>
      </c>
      <c r="L122" s="20">
        <f>(F122+J122)/C122</f>
        <v>271.51814345991562</v>
      </c>
      <c r="M122" s="20">
        <f>K122/C122</f>
        <v>86.54594936708861</v>
      </c>
      <c r="N122" s="21">
        <f>(F122+J122+K122)/C122</f>
        <v>358.06409282700423</v>
      </c>
    </row>
    <row r="123" spans="1:14" ht="15" customHeight="1">
      <c r="A123" s="18" t="s">
        <v>101</v>
      </c>
      <c r="B123" s="19" t="s">
        <v>5</v>
      </c>
      <c r="C123" s="38">
        <v>9850</v>
      </c>
      <c r="D123" s="39">
        <v>3080182.32</v>
      </c>
      <c r="E123" s="39">
        <v>0</v>
      </c>
      <c r="F123" s="39">
        <f>D123-E123</f>
        <v>3080182.32</v>
      </c>
      <c r="G123" s="39">
        <v>44316.5</v>
      </c>
      <c r="H123" s="39">
        <v>0</v>
      </c>
      <c r="I123" s="39">
        <v>0</v>
      </c>
      <c r="J123" s="39">
        <f>G123-H123-I123</f>
        <v>44316.5</v>
      </c>
      <c r="K123" s="39">
        <v>400868.87</v>
      </c>
      <c r="L123" s="20">
        <f>(F123+J123)/C123</f>
        <v>317.20800203045684</v>
      </c>
      <c r="M123" s="20">
        <f>K123/C123</f>
        <v>40.697347208121826</v>
      </c>
      <c r="N123" s="21">
        <f>(F123+J123+K123)/C123</f>
        <v>357.90534923857865</v>
      </c>
    </row>
    <row r="124" spans="1:14" ht="15" customHeight="1">
      <c r="A124" s="18" t="s">
        <v>85</v>
      </c>
      <c r="B124" s="19" t="s">
        <v>5</v>
      </c>
      <c r="C124" s="38">
        <v>7186</v>
      </c>
      <c r="D124" s="39">
        <v>2096173.33</v>
      </c>
      <c r="E124" s="39">
        <v>0</v>
      </c>
      <c r="F124" s="39">
        <f>D124-E124</f>
        <v>2096173.33</v>
      </c>
      <c r="G124" s="39">
        <v>42191.9</v>
      </c>
      <c r="H124" s="39">
        <v>0</v>
      </c>
      <c r="I124" s="39">
        <v>0</v>
      </c>
      <c r="J124" s="39">
        <f>G124-H124-I124</f>
        <v>42191.9</v>
      </c>
      <c r="K124" s="39">
        <v>421281.46</v>
      </c>
      <c r="L124" s="20">
        <f>(F124+J124)/C124</f>
        <v>297.57378652936262</v>
      </c>
      <c r="M124" s="20">
        <f>K124/C124</f>
        <v>58.625307542443643</v>
      </c>
      <c r="N124" s="21">
        <f>(F124+J124+K124)/C124</f>
        <v>356.19909407180626</v>
      </c>
    </row>
    <row r="125" spans="1:14" ht="15" customHeight="1">
      <c r="A125" s="18" t="s">
        <v>86</v>
      </c>
      <c r="B125" s="19" t="s">
        <v>7</v>
      </c>
      <c r="C125" s="38">
        <v>5434</v>
      </c>
      <c r="D125" s="39">
        <v>1186635.82</v>
      </c>
      <c r="E125" s="39">
        <v>0</v>
      </c>
      <c r="F125" s="39">
        <f>D125-E125</f>
        <v>1186635.82</v>
      </c>
      <c r="G125" s="39">
        <v>49898.91</v>
      </c>
      <c r="H125" s="39">
        <v>0</v>
      </c>
      <c r="I125" s="39">
        <v>0</v>
      </c>
      <c r="J125" s="39">
        <f>G125-H125-I125</f>
        <v>49898.91</v>
      </c>
      <c r="K125" s="39">
        <v>686424.27</v>
      </c>
      <c r="L125" s="20">
        <f>(F125+J125)/C125</f>
        <v>227.55515826278983</v>
      </c>
      <c r="M125" s="20">
        <f>K125/C125</f>
        <v>126.32025579683474</v>
      </c>
      <c r="N125" s="21">
        <f>(F125+J125+K125)/C125</f>
        <v>353.87541405962457</v>
      </c>
    </row>
    <row r="126" spans="1:14" ht="15" customHeight="1">
      <c r="A126" s="18" t="s">
        <v>59</v>
      </c>
      <c r="B126" s="19" t="s">
        <v>5</v>
      </c>
      <c r="C126" s="38">
        <v>14258</v>
      </c>
      <c r="D126" s="39">
        <v>3853583.48</v>
      </c>
      <c r="E126" s="39">
        <v>0</v>
      </c>
      <c r="F126" s="39">
        <f>D126-E126</f>
        <v>3853583.48</v>
      </c>
      <c r="G126" s="39">
        <v>89725.440000000002</v>
      </c>
      <c r="H126" s="39">
        <v>0</v>
      </c>
      <c r="I126" s="39">
        <v>0</v>
      </c>
      <c r="J126" s="39">
        <f>G126-H126-I126</f>
        <v>89725.440000000002</v>
      </c>
      <c r="K126" s="39">
        <v>1075369.74</v>
      </c>
      <c r="L126" s="20">
        <f>(F126+J126)/C126</f>
        <v>276.56816664328795</v>
      </c>
      <c r="M126" s="20">
        <f>K126/C126</f>
        <v>75.422200869687188</v>
      </c>
      <c r="N126" s="21">
        <f>(F126+J126+K126)/C126</f>
        <v>351.99036751297518</v>
      </c>
    </row>
    <row r="127" spans="1:14" ht="15" customHeight="1">
      <c r="A127" s="18" t="s">
        <v>82</v>
      </c>
      <c r="B127" s="19" t="s">
        <v>8</v>
      </c>
      <c r="C127" s="38">
        <v>7324</v>
      </c>
      <c r="D127" s="39">
        <v>2080666.09</v>
      </c>
      <c r="E127" s="39">
        <v>0</v>
      </c>
      <c r="F127" s="39">
        <f>D127-E127</f>
        <v>2080666.09</v>
      </c>
      <c r="G127" s="39">
        <v>127793.79</v>
      </c>
      <c r="H127" s="39">
        <v>0</v>
      </c>
      <c r="I127" s="39">
        <v>0</v>
      </c>
      <c r="J127" s="39">
        <f>G127-H127-I127</f>
        <v>127793.79</v>
      </c>
      <c r="K127" s="39">
        <v>360129.05</v>
      </c>
      <c r="L127" s="20">
        <f>(F127+J127)/C127</f>
        <v>301.53739486619332</v>
      </c>
      <c r="M127" s="20">
        <f>K127/C127</f>
        <v>49.171088203167663</v>
      </c>
      <c r="N127" s="21">
        <f>(F127+J127+K127)/C127</f>
        <v>350.70848306936097</v>
      </c>
    </row>
    <row r="128" spans="1:14" ht="15" customHeight="1">
      <c r="A128" s="18" t="s">
        <v>127</v>
      </c>
      <c r="B128" s="19" t="s">
        <v>8</v>
      </c>
      <c r="C128" s="38">
        <v>10782</v>
      </c>
      <c r="D128" s="39">
        <v>3025069.12</v>
      </c>
      <c r="E128" s="39">
        <v>0</v>
      </c>
      <c r="F128" s="39">
        <f>D128-E128</f>
        <v>3025069.12</v>
      </c>
      <c r="G128" s="39">
        <v>237902.94</v>
      </c>
      <c r="H128" s="39">
        <v>0</v>
      </c>
      <c r="I128" s="39">
        <v>0</v>
      </c>
      <c r="J128" s="39">
        <f>G128-H128-I128</f>
        <v>237902.94</v>
      </c>
      <c r="K128" s="39">
        <v>502379.36</v>
      </c>
      <c r="L128" s="20">
        <f>(F128+J128)/C128</f>
        <v>302.63142830643665</v>
      </c>
      <c r="M128" s="20">
        <f>K128/C128</f>
        <v>46.594264514932291</v>
      </c>
      <c r="N128" s="21">
        <f>(F128+J128+K128)/C128</f>
        <v>349.22569282136897</v>
      </c>
    </row>
    <row r="129" spans="1:14" ht="15" customHeight="1">
      <c r="A129" s="18" t="s">
        <v>119</v>
      </c>
      <c r="B129" s="19" t="s">
        <v>8</v>
      </c>
      <c r="C129" s="38">
        <v>17167</v>
      </c>
      <c r="D129" s="39">
        <v>3244529.94</v>
      </c>
      <c r="E129" s="39">
        <v>0</v>
      </c>
      <c r="F129" s="39">
        <f>D129-E129</f>
        <v>3244529.94</v>
      </c>
      <c r="G129" s="39">
        <v>162330.99</v>
      </c>
      <c r="H129" s="39">
        <v>0</v>
      </c>
      <c r="I129" s="39">
        <v>0</v>
      </c>
      <c r="J129" s="39">
        <f>G129-H129-I129</f>
        <v>162330.99</v>
      </c>
      <c r="K129" s="39">
        <v>2586501.06</v>
      </c>
      <c r="L129" s="20">
        <f>(F129+J129)/C129</f>
        <v>198.45406477544122</v>
      </c>
      <c r="M129" s="20">
        <f>K129/C129</f>
        <v>150.66703908661967</v>
      </c>
      <c r="N129" s="21">
        <f>(F129+J129+K129)/C129</f>
        <v>349.12110386206092</v>
      </c>
    </row>
    <row r="130" spans="1:14" ht="15" customHeight="1">
      <c r="A130" s="18" t="s">
        <v>95</v>
      </c>
      <c r="B130" s="19" t="s">
        <v>0</v>
      </c>
      <c r="C130" s="38">
        <v>16445</v>
      </c>
      <c r="D130" s="39">
        <v>3399412.44</v>
      </c>
      <c r="E130" s="39">
        <v>0</v>
      </c>
      <c r="F130" s="39">
        <f>D130-E130</f>
        <v>3399412.44</v>
      </c>
      <c r="G130" s="39">
        <v>373394.1</v>
      </c>
      <c r="H130" s="39">
        <v>0</v>
      </c>
      <c r="I130" s="39">
        <v>0</v>
      </c>
      <c r="J130" s="39">
        <f>G130-H130-I130</f>
        <v>373394.1</v>
      </c>
      <c r="K130" s="39">
        <v>1895899.91</v>
      </c>
      <c r="L130" s="20">
        <f>(F130+J130)/C130</f>
        <v>229.41967406506538</v>
      </c>
      <c r="M130" s="20">
        <f>K130/C130</f>
        <v>115.28731590148981</v>
      </c>
      <c r="N130" s="21">
        <f>(F130+J130+K130)/C130</f>
        <v>344.70698996655517</v>
      </c>
    </row>
    <row r="131" spans="1:14" ht="15" customHeight="1">
      <c r="A131" s="18" t="s">
        <v>156</v>
      </c>
      <c r="B131" s="19" t="s">
        <v>8</v>
      </c>
      <c r="C131" s="38">
        <v>8635</v>
      </c>
      <c r="D131" s="39">
        <v>1975444.39</v>
      </c>
      <c r="E131" s="39">
        <v>0</v>
      </c>
      <c r="F131" s="39">
        <f>D131-E131</f>
        <v>1975444.39</v>
      </c>
      <c r="G131" s="39">
        <v>58225.75</v>
      </c>
      <c r="H131" s="39">
        <v>0</v>
      </c>
      <c r="I131" s="39">
        <v>0</v>
      </c>
      <c r="J131" s="39">
        <f>G131-H131-I131</f>
        <v>58225.75</v>
      </c>
      <c r="K131" s="39">
        <v>936661.81</v>
      </c>
      <c r="L131" s="20">
        <f>(F131+J131)/C131</f>
        <v>235.51478170237405</v>
      </c>
      <c r="M131" s="20">
        <f>K131/C131</f>
        <v>108.47270526925304</v>
      </c>
      <c r="N131" s="21">
        <f>(F131+J131+K131)/C131</f>
        <v>343.98748697162711</v>
      </c>
    </row>
    <row r="132" spans="1:14" ht="15" customHeight="1">
      <c r="A132" s="18" t="s">
        <v>87</v>
      </c>
      <c r="B132" s="19" t="s">
        <v>8</v>
      </c>
      <c r="C132" s="38">
        <v>11862</v>
      </c>
      <c r="D132" s="39">
        <v>3416133.95</v>
      </c>
      <c r="E132" s="39">
        <v>0</v>
      </c>
      <c r="F132" s="39">
        <f>D132-E132</f>
        <v>3416133.95</v>
      </c>
      <c r="G132" s="39">
        <v>80767.66</v>
      </c>
      <c r="H132" s="39">
        <v>0</v>
      </c>
      <c r="I132" s="39">
        <v>0</v>
      </c>
      <c r="J132" s="39">
        <f>G132-H132-I132</f>
        <v>80767.66</v>
      </c>
      <c r="K132" s="39">
        <v>567624.57999999996</v>
      </c>
      <c r="L132" s="20">
        <f>(F132+J132)/C132</f>
        <v>294.79865199797678</v>
      </c>
      <c r="M132" s="20">
        <f>K132/C132</f>
        <v>47.852350362502101</v>
      </c>
      <c r="N132" s="21">
        <f>(F132+J132+K132)/C132</f>
        <v>342.65100236047886</v>
      </c>
    </row>
    <row r="133" spans="1:14" ht="15" customHeight="1">
      <c r="A133" s="18" t="s">
        <v>75</v>
      </c>
      <c r="B133" s="19" t="s">
        <v>3</v>
      </c>
      <c r="C133" s="38">
        <v>6160</v>
      </c>
      <c r="D133" s="39">
        <v>1822441.44</v>
      </c>
      <c r="E133" s="39">
        <v>0</v>
      </c>
      <c r="F133" s="39">
        <f>D133-E133</f>
        <v>1822441.44</v>
      </c>
      <c r="G133" s="39">
        <v>27736.37</v>
      </c>
      <c r="H133" s="39">
        <v>0</v>
      </c>
      <c r="I133" s="39">
        <v>0</v>
      </c>
      <c r="J133" s="39">
        <f>G133-H133-I133</f>
        <v>27736.37</v>
      </c>
      <c r="K133" s="39">
        <v>256089.7</v>
      </c>
      <c r="L133" s="20">
        <f>(F133+J133)/C133</f>
        <v>300.35354058441561</v>
      </c>
      <c r="M133" s="20">
        <f>K133/C133</f>
        <v>41.573003246753245</v>
      </c>
      <c r="N133" s="21">
        <f>(F133+J133+K133)/C133</f>
        <v>341.92654383116889</v>
      </c>
    </row>
    <row r="134" spans="1:14" ht="15" customHeight="1">
      <c r="A134" s="18" t="s">
        <v>88</v>
      </c>
      <c r="B134" s="19" t="s">
        <v>5</v>
      </c>
      <c r="C134" s="38">
        <v>8460</v>
      </c>
      <c r="D134" s="39">
        <v>2244680.9500000002</v>
      </c>
      <c r="E134" s="39">
        <v>0</v>
      </c>
      <c r="F134" s="39">
        <f>D134-E134</f>
        <v>2244680.9500000002</v>
      </c>
      <c r="G134" s="39">
        <v>78179.199999999997</v>
      </c>
      <c r="H134" s="39">
        <v>0</v>
      </c>
      <c r="I134" s="39">
        <v>0</v>
      </c>
      <c r="J134" s="39">
        <f>G134-H134-I134</f>
        <v>78179.199999999997</v>
      </c>
      <c r="K134" s="39">
        <v>498633.28</v>
      </c>
      <c r="L134" s="20">
        <f>(F134+J134)/C134</f>
        <v>274.56975768321519</v>
      </c>
      <c r="M134" s="20">
        <f>K134/C134</f>
        <v>58.940104018912535</v>
      </c>
      <c r="N134" s="21">
        <f>(F134+J134+K134)/C134</f>
        <v>333.50986170212775</v>
      </c>
    </row>
    <row r="135" spans="1:14" ht="15" customHeight="1">
      <c r="A135" s="18" t="s">
        <v>99</v>
      </c>
      <c r="B135" s="19" t="s">
        <v>0</v>
      </c>
      <c r="C135" s="38">
        <v>5376</v>
      </c>
      <c r="D135" s="39">
        <v>1347110.14</v>
      </c>
      <c r="E135" s="39">
        <v>0</v>
      </c>
      <c r="F135" s="39">
        <f>D135-E135</f>
        <v>1347110.14</v>
      </c>
      <c r="G135" s="39">
        <v>32510.53</v>
      </c>
      <c r="H135" s="39">
        <v>0</v>
      </c>
      <c r="I135" s="39">
        <v>0</v>
      </c>
      <c r="J135" s="39">
        <f>G135-H135-I135</f>
        <v>32510.53</v>
      </c>
      <c r="K135" s="39">
        <v>399795.35</v>
      </c>
      <c r="L135" s="20">
        <f>(F135+J135)/C135</f>
        <v>256.6258686755952</v>
      </c>
      <c r="M135" s="20">
        <f>K135/C135</f>
        <v>74.366694568452374</v>
      </c>
      <c r="N135" s="21">
        <f>(F135+J135+K135)/C135</f>
        <v>330.99256324404763</v>
      </c>
    </row>
    <row r="136" spans="1:14" ht="15" customHeight="1">
      <c r="A136" s="18" t="s">
        <v>98</v>
      </c>
      <c r="B136" s="19" t="s">
        <v>6</v>
      </c>
      <c r="C136" s="38">
        <v>5441</v>
      </c>
      <c r="D136" s="39">
        <v>1244786.99</v>
      </c>
      <c r="E136" s="39">
        <v>0</v>
      </c>
      <c r="F136" s="39">
        <f>D136-E136</f>
        <v>1244786.99</v>
      </c>
      <c r="G136" s="39">
        <v>40363.83</v>
      </c>
      <c r="H136" s="39">
        <v>0</v>
      </c>
      <c r="I136" s="39">
        <v>0</v>
      </c>
      <c r="J136" s="39">
        <f>G136-H136-I136</f>
        <v>40363.83</v>
      </c>
      <c r="K136" s="39">
        <v>501659.75</v>
      </c>
      <c r="L136" s="20">
        <f>(F136+J136)/C136</f>
        <v>236.19754089321816</v>
      </c>
      <c r="M136" s="20">
        <f>K136/C136</f>
        <v>92.199917294614963</v>
      </c>
      <c r="N136" s="21">
        <f>(F136+J136+K136)/C136</f>
        <v>328.39745818783314</v>
      </c>
    </row>
    <row r="137" spans="1:14" ht="15" customHeight="1">
      <c r="A137" s="18" t="s">
        <v>153</v>
      </c>
      <c r="B137" s="19" t="s">
        <v>0</v>
      </c>
      <c r="C137" s="38">
        <v>12165</v>
      </c>
      <c r="D137" s="39">
        <v>2181566.13</v>
      </c>
      <c r="E137" s="39">
        <v>0</v>
      </c>
      <c r="F137" s="39">
        <f>D137-E137</f>
        <v>2181566.13</v>
      </c>
      <c r="G137" s="39">
        <v>170232.01</v>
      </c>
      <c r="H137" s="39">
        <v>0</v>
      </c>
      <c r="I137" s="39">
        <v>0</v>
      </c>
      <c r="J137" s="39">
        <f>G137-H137-I137</f>
        <v>170232.01</v>
      </c>
      <c r="K137" s="39">
        <v>1639489.66</v>
      </c>
      <c r="L137" s="20">
        <f>(F137+J137)/C137</f>
        <v>193.32496013152485</v>
      </c>
      <c r="M137" s="20">
        <f>K137/C137</f>
        <v>134.77103658035347</v>
      </c>
      <c r="N137" s="21">
        <f>(F137+J137+K137)/C137</f>
        <v>328.09599671187834</v>
      </c>
    </row>
    <row r="138" spans="1:14" ht="15" customHeight="1">
      <c r="A138" s="18" t="s">
        <v>141</v>
      </c>
      <c r="B138" s="19" t="s">
        <v>3</v>
      </c>
      <c r="C138" s="38">
        <v>10336</v>
      </c>
      <c r="D138" s="39">
        <v>2546333.2599999998</v>
      </c>
      <c r="E138" s="39">
        <v>0</v>
      </c>
      <c r="F138" s="39">
        <f>D138-E138</f>
        <v>2546333.2599999998</v>
      </c>
      <c r="G138" s="39">
        <v>55691.11</v>
      </c>
      <c r="H138" s="39">
        <v>0</v>
      </c>
      <c r="I138" s="39">
        <v>0</v>
      </c>
      <c r="J138" s="39">
        <f>G138-H138-I138</f>
        <v>55691.11</v>
      </c>
      <c r="K138" s="39">
        <v>746993.63</v>
      </c>
      <c r="L138" s="20">
        <f>(F138+J138)/C138</f>
        <v>251.7438438467492</v>
      </c>
      <c r="M138" s="20">
        <f>K138/C138</f>
        <v>72.271055534055733</v>
      </c>
      <c r="N138" s="21">
        <f>(F138+J138+K138)/C138</f>
        <v>324.01489938080493</v>
      </c>
    </row>
    <row r="139" spans="1:14" ht="15" customHeight="1">
      <c r="A139" s="18" t="s">
        <v>94</v>
      </c>
      <c r="B139" s="19" t="s">
        <v>8</v>
      </c>
      <c r="C139" s="38">
        <v>6057</v>
      </c>
      <c r="D139" s="39">
        <v>1638381.74</v>
      </c>
      <c r="E139" s="39">
        <v>0</v>
      </c>
      <c r="F139" s="39">
        <f>D139-E139</f>
        <v>1638381.74</v>
      </c>
      <c r="G139" s="39">
        <v>29796.47</v>
      </c>
      <c r="H139" s="39">
        <v>0</v>
      </c>
      <c r="I139" s="39">
        <v>0</v>
      </c>
      <c r="J139" s="39">
        <f>G139-H139-I139</f>
        <v>29796.47</v>
      </c>
      <c r="K139" s="39">
        <v>270772.67</v>
      </c>
      <c r="L139" s="20">
        <f>(F139+J139)/C139</f>
        <v>275.41327554895162</v>
      </c>
      <c r="M139" s="20">
        <f>K139/C139</f>
        <v>44.704089483242527</v>
      </c>
      <c r="N139" s="21">
        <f>(F139+J139+K139)/C139</f>
        <v>320.11736503219413</v>
      </c>
    </row>
    <row r="140" spans="1:14" ht="15" customHeight="1">
      <c r="A140" s="18" t="s">
        <v>92</v>
      </c>
      <c r="B140" s="19" t="s">
        <v>3</v>
      </c>
      <c r="C140" s="38">
        <v>18507</v>
      </c>
      <c r="D140" s="39">
        <v>4686454.12</v>
      </c>
      <c r="E140" s="39">
        <v>0</v>
      </c>
      <c r="F140" s="39">
        <f>D140-E140</f>
        <v>4686454.12</v>
      </c>
      <c r="G140" s="39">
        <v>424405.94</v>
      </c>
      <c r="H140" s="39">
        <v>0</v>
      </c>
      <c r="I140" s="39">
        <v>0</v>
      </c>
      <c r="J140" s="39">
        <f>G140-H140-I140</f>
        <v>424405.94</v>
      </c>
      <c r="K140" s="39">
        <v>771209.1</v>
      </c>
      <c r="L140" s="20">
        <f>(F140+J140)/C140</f>
        <v>276.15821364888961</v>
      </c>
      <c r="M140" s="20">
        <f>K140/C140</f>
        <v>41.671210893175555</v>
      </c>
      <c r="N140" s="21">
        <f>(F140+J140+K140)/C140</f>
        <v>317.82942454206517</v>
      </c>
    </row>
    <row r="141" spans="1:14" ht="15" customHeight="1">
      <c r="A141" s="18" t="s">
        <v>91</v>
      </c>
      <c r="B141" s="19" t="s">
        <v>8</v>
      </c>
      <c r="C141" s="38">
        <v>9427</v>
      </c>
      <c r="D141" s="39">
        <v>2375925.41</v>
      </c>
      <c r="E141" s="39">
        <v>0</v>
      </c>
      <c r="F141" s="39">
        <f>D141-E141</f>
        <v>2375925.41</v>
      </c>
      <c r="G141" s="39">
        <v>87586.25</v>
      </c>
      <c r="H141" s="39">
        <v>0</v>
      </c>
      <c r="I141" s="39">
        <v>0</v>
      </c>
      <c r="J141" s="39">
        <f>G141-H141-I141</f>
        <v>87586.25</v>
      </c>
      <c r="K141" s="39">
        <v>476466.92</v>
      </c>
      <c r="L141" s="20">
        <f>(F141+J141)/C141</f>
        <v>261.32509387928292</v>
      </c>
      <c r="M141" s="20">
        <f>K141/C141</f>
        <v>50.54279410204731</v>
      </c>
      <c r="N141" s="21">
        <f>(F141+J141+K141)/C141</f>
        <v>311.86788798133023</v>
      </c>
    </row>
    <row r="142" spans="1:14" ht="15" customHeight="1">
      <c r="A142" s="18" t="s">
        <v>105</v>
      </c>
      <c r="B142" s="19" t="s">
        <v>8</v>
      </c>
      <c r="C142" s="38">
        <v>6537</v>
      </c>
      <c r="D142" s="39">
        <v>1552609.79</v>
      </c>
      <c r="E142" s="39">
        <v>0</v>
      </c>
      <c r="F142" s="39">
        <f>D142-E142</f>
        <v>1552609.79</v>
      </c>
      <c r="G142" s="39">
        <v>48058.85</v>
      </c>
      <c r="H142" s="39">
        <v>0</v>
      </c>
      <c r="I142" s="39">
        <v>0</v>
      </c>
      <c r="J142" s="39">
        <f>G142-H142-I142</f>
        <v>48058.85</v>
      </c>
      <c r="K142" s="39">
        <v>417794.16</v>
      </c>
      <c r="L142" s="20">
        <f>(F142+J142)/C142</f>
        <v>244.86287899648158</v>
      </c>
      <c r="M142" s="20">
        <f>K142/C142</f>
        <v>63.912216613125281</v>
      </c>
      <c r="N142" s="21">
        <f>(F142+J142+K142)/C142</f>
        <v>308.77509560960686</v>
      </c>
    </row>
    <row r="143" spans="1:14" ht="15" customHeight="1">
      <c r="A143" s="18" t="s">
        <v>96</v>
      </c>
      <c r="B143" s="19" t="s">
        <v>3</v>
      </c>
      <c r="C143" s="38">
        <v>5381</v>
      </c>
      <c r="D143" s="39">
        <v>1251690.72</v>
      </c>
      <c r="E143" s="39">
        <v>0</v>
      </c>
      <c r="F143" s="39">
        <f>D143-E143</f>
        <v>1251690.72</v>
      </c>
      <c r="G143" s="39">
        <v>41648.44</v>
      </c>
      <c r="H143" s="39">
        <v>0</v>
      </c>
      <c r="I143" s="39">
        <v>0</v>
      </c>
      <c r="J143" s="39">
        <f>G143-H143-I143</f>
        <v>41648.44</v>
      </c>
      <c r="K143" s="39">
        <v>357336.47</v>
      </c>
      <c r="L143" s="20">
        <f>(F143+J143)/C143</f>
        <v>240.35293811559188</v>
      </c>
      <c r="M143" s="20">
        <f>K143/C143</f>
        <v>66.407074893142536</v>
      </c>
      <c r="N143" s="21">
        <f>(F143+J143+K143)/C143</f>
        <v>306.7600130087344</v>
      </c>
    </row>
    <row r="144" spans="1:14" ht="15" customHeight="1">
      <c r="A144" s="18" t="s">
        <v>136</v>
      </c>
      <c r="B144" s="19" t="s">
        <v>5</v>
      </c>
      <c r="C144" s="38">
        <v>6579</v>
      </c>
      <c r="D144" s="39">
        <v>1603142.08</v>
      </c>
      <c r="E144" s="39">
        <v>0</v>
      </c>
      <c r="F144" s="39">
        <f>D144-E144</f>
        <v>1603142.08</v>
      </c>
      <c r="G144" s="39">
        <v>46911.839999999997</v>
      </c>
      <c r="H144" s="39">
        <v>0</v>
      </c>
      <c r="I144" s="39">
        <v>0</v>
      </c>
      <c r="J144" s="39">
        <f>G144-H144-I144</f>
        <v>46911.839999999997</v>
      </c>
      <c r="K144" s="39">
        <v>356837.2</v>
      </c>
      <c r="L144" s="20">
        <f>(F144+J144)/C144</f>
        <v>250.80618939048489</v>
      </c>
      <c r="M144" s="20">
        <f>K144/C144</f>
        <v>54.238820489436087</v>
      </c>
      <c r="N144" s="21">
        <f>(F144+J144+K144)/C144</f>
        <v>305.045009879921</v>
      </c>
    </row>
    <row r="145" spans="1:14" ht="15" customHeight="1">
      <c r="A145" s="18" t="s">
        <v>106</v>
      </c>
      <c r="B145" s="19" t="s">
        <v>8</v>
      </c>
      <c r="C145" s="38">
        <v>9420</v>
      </c>
      <c r="D145" s="39">
        <v>2204843.16</v>
      </c>
      <c r="E145" s="39">
        <v>0</v>
      </c>
      <c r="F145" s="39">
        <f>D145-E145</f>
        <v>2204843.16</v>
      </c>
      <c r="G145" s="39">
        <v>60825.45</v>
      </c>
      <c r="H145" s="39">
        <v>0</v>
      </c>
      <c r="I145" s="39">
        <v>0</v>
      </c>
      <c r="J145" s="39">
        <f>G145-H145-I145</f>
        <v>60825.45</v>
      </c>
      <c r="K145" s="39">
        <v>569233.24</v>
      </c>
      <c r="L145" s="20">
        <f>(F145+J145)/C145</f>
        <v>240.51683757961786</v>
      </c>
      <c r="M145" s="20">
        <f>K145/C145</f>
        <v>60.428157112526542</v>
      </c>
      <c r="N145" s="21">
        <f>(F145+J145+K145)/C145</f>
        <v>300.94499469214441</v>
      </c>
    </row>
    <row r="146" spans="1:14" ht="15" customHeight="1">
      <c r="A146" s="18" t="s">
        <v>113</v>
      </c>
      <c r="B146" s="19" t="s">
        <v>8</v>
      </c>
      <c r="C146" s="38">
        <v>12804</v>
      </c>
      <c r="D146" s="39">
        <v>3155779.77</v>
      </c>
      <c r="E146" s="39">
        <v>0</v>
      </c>
      <c r="F146" s="39">
        <f>D146-E146</f>
        <v>3155779.77</v>
      </c>
      <c r="G146" s="39">
        <v>32515.97</v>
      </c>
      <c r="H146" s="39">
        <v>0</v>
      </c>
      <c r="I146" s="39">
        <v>0</v>
      </c>
      <c r="J146" s="39">
        <f>G146-H146-I146</f>
        <v>32515.97</v>
      </c>
      <c r="K146" s="39">
        <v>628065.68999999994</v>
      </c>
      <c r="L146" s="20">
        <f>(F146+J146)/C146</f>
        <v>249.00778975320213</v>
      </c>
      <c r="M146" s="20">
        <f>K146/C146</f>
        <v>49.052303186504211</v>
      </c>
      <c r="N146" s="21">
        <f>(F146+J146+K146)/C146</f>
        <v>298.06009293970635</v>
      </c>
    </row>
    <row r="147" spans="1:14" ht="15" customHeight="1">
      <c r="A147" s="18" t="s">
        <v>110</v>
      </c>
      <c r="B147" s="19" t="s">
        <v>6</v>
      </c>
      <c r="C147" s="38">
        <v>6929</v>
      </c>
      <c r="D147" s="39">
        <v>1449654.43</v>
      </c>
      <c r="E147" s="39">
        <v>0</v>
      </c>
      <c r="F147" s="39">
        <f>D147-E147</f>
        <v>1449654.43</v>
      </c>
      <c r="G147" s="39">
        <v>16793.52</v>
      </c>
      <c r="H147" s="39">
        <v>0</v>
      </c>
      <c r="I147" s="39">
        <v>0</v>
      </c>
      <c r="J147" s="39">
        <f>G147-H147-I147</f>
        <v>16793.52</v>
      </c>
      <c r="K147" s="39">
        <v>592685.79</v>
      </c>
      <c r="L147" s="20">
        <f>(F147+J147)/C147</f>
        <v>211.63919035935922</v>
      </c>
      <c r="M147" s="20">
        <f>K147/C147</f>
        <v>85.536988021359505</v>
      </c>
      <c r="N147" s="21">
        <f>(F147+J147+K147)/C147</f>
        <v>297.17617838071874</v>
      </c>
    </row>
    <row r="148" spans="1:14" ht="15" customHeight="1">
      <c r="A148" s="18" t="s">
        <v>104</v>
      </c>
      <c r="B148" s="19" t="s">
        <v>5</v>
      </c>
      <c r="C148" s="38">
        <v>13282</v>
      </c>
      <c r="D148" s="39">
        <v>3318864.96</v>
      </c>
      <c r="E148" s="39">
        <v>0</v>
      </c>
      <c r="F148" s="39">
        <f>D148-E148</f>
        <v>3318864.96</v>
      </c>
      <c r="G148" s="39">
        <v>31853.45</v>
      </c>
      <c r="H148" s="39">
        <v>0</v>
      </c>
      <c r="I148" s="39">
        <v>0</v>
      </c>
      <c r="J148" s="39">
        <f>G148-H148-I148</f>
        <v>31853.45</v>
      </c>
      <c r="K148" s="39">
        <v>564238.43000000005</v>
      </c>
      <c r="L148" s="20">
        <f>(F148+J148)/C148</f>
        <v>252.27514003915073</v>
      </c>
      <c r="M148" s="20">
        <f>K148/C148</f>
        <v>42.481435777744316</v>
      </c>
      <c r="N148" s="21">
        <f>(F148+J148+K148)/C148</f>
        <v>294.75657581689507</v>
      </c>
    </row>
    <row r="149" spans="1:14" ht="15" customHeight="1">
      <c r="A149" s="18" t="s">
        <v>122</v>
      </c>
      <c r="B149" s="19" t="s">
        <v>8</v>
      </c>
      <c r="C149" s="38">
        <v>6814</v>
      </c>
      <c r="D149" s="39">
        <v>1555238.03</v>
      </c>
      <c r="E149" s="39">
        <v>0</v>
      </c>
      <c r="F149" s="39">
        <f>D149-E149</f>
        <v>1555238.03</v>
      </c>
      <c r="G149" s="39">
        <v>48402.22</v>
      </c>
      <c r="H149" s="39">
        <v>0</v>
      </c>
      <c r="I149" s="39">
        <v>0</v>
      </c>
      <c r="J149" s="39">
        <f>G149-H149-I149</f>
        <v>48402.22</v>
      </c>
      <c r="K149" s="39">
        <v>361038.59</v>
      </c>
      <c r="L149" s="20">
        <f>(F149+J149)/C149</f>
        <v>235.3449148811271</v>
      </c>
      <c r="M149" s="20">
        <f>K149/C149</f>
        <v>52.984823891987091</v>
      </c>
      <c r="N149" s="21">
        <f>(F149+J149+K149)/C149</f>
        <v>288.32973877311417</v>
      </c>
    </row>
    <row r="150" spans="1:14" ht="15" customHeight="1">
      <c r="A150" s="18" t="s">
        <v>149</v>
      </c>
      <c r="B150" s="19" t="s">
        <v>5</v>
      </c>
      <c r="C150" s="38">
        <v>5317</v>
      </c>
      <c r="D150" s="39">
        <v>1245847.33</v>
      </c>
      <c r="E150" s="39">
        <v>0</v>
      </c>
      <c r="F150" s="39">
        <f>D150-E150</f>
        <v>1245847.33</v>
      </c>
      <c r="G150" s="39">
        <v>51287.199999999997</v>
      </c>
      <c r="H150" s="39">
        <v>0</v>
      </c>
      <c r="I150" s="39">
        <v>0</v>
      </c>
      <c r="J150" s="39">
        <f>G150-H150-I150</f>
        <v>51287.199999999997</v>
      </c>
      <c r="K150" s="39">
        <v>227229.07</v>
      </c>
      <c r="L150" s="20">
        <f>(F150+J150)/C150</f>
        <v>243.95985141997369</v>
      </c>
      <c r="M150" s="20">
        <f>K150/C150</f>
        <v>42.736330637577581</v>
      </c>
      <c r="N150" s="21">
        <f>(F150+J150+K150)/C150</f>
        <v>286.69618205755125</v>
      </c>
    </row>
    <row r="151" spans="1:14" ht="15" customHeight="1">
      <c r="A151" s="18" t="s">
        <v>159</v>
      </c>
      <c r="B151" s="19" t="s">
        <v>2</v>
      </c>
      <c r="C151" s="38">
        <v>8048</v>
      </c>
      <c r="D151" s="39">
        <v>1644576.86</v>
      </c>
      <c r="E151" s="39">
        <v>0</v>
      </c>
      <c r="F151" s="39">
        <f>D151-E151</f>
        <v>1644576.86</v>
      </c>
      <c r="G151" s="39">
        <v>48860.28</v>
      </c>
      <c r="H151" s="39">
        <v>0</v>
      </c>
      <c r="I151" s="39">
        <v>0</v>
      </c>
      <c r="J151" s="39">
        <f>G151-H151-I151</f>
        <v>48860.28</v>
      </c>
      <c r="K151" s="39">
        <v>440959.92</v>
      </c>
      <c r="L151" s="20">
        <f>(F151+J151)/C151</f>
        <v>210.41713966202784</v>
      </c>
      <c r="M151" s="20">
        <f>K151/C151</f>
        <v>54.79124254473161</v>
      </c>
      <c r="N151" s="21">
        <f>(F151+J151+K151)/C151</f>
        <v>265.20838220675944</v>
      </c>
    </row>
    <row r="152" spans="1:14" ht="15" customHeight="1">
      <c r="A152" s="18" t="s">
        <v>103</v>
      </c>
      <c r="B152" s="19" t="s">
        <v>0</v>
      </c>
      <c r="C152" s="38">
        <v>8231</v>
      </c>
      <c r="D152" s="39">
        <v>1358200.1</v>
      </c>
      <c r="E152" s="39">
        <v>0</v>
      </c>
      <c r="F152" s="39">
        <f>D152-E152</f>
        <v>1358200.1</v>
      </c>
      <c r="G152" s="39">
        <v>26397.759999999998</v>
      </c>
      <c r="H152" s="39">
        <v>0</v>
      </c>
      <c r="I152" s="39">
        <v>0</v>
      </c>
      <c r="J152" s="39">
        <f>G152-H152-I152</f>
        <v>26397.759999999998</v>
      </c>
      <c r="K152" s="39">
        <v>605762.51</v>
      </c>
      <c r="L152" s="20">
        <f>(F152+J152)/C152</f>
        <v>168.2174535293403</v>
      </c>
      <c r="M152" s="20">
        <f>K152/C152</f>
        <v>73.595250880816423</v>
      </c>
      <c r="N152" s="21">
        <f>(F152+J152+K152)/C152</f>
        <v>241.81270441015673</v>
      </c>
    </row>
    <row r="153" spans="1:14" ht="15" customHeight="1">
      <c r="A153" s="56" t="s">
        <v>170</v>
      </c>
      <c r="B153" s="40"/>
      <c r="C153" s="41"/>
      <c r="D153" s="40"/>
      <c r="E153" s="40"/>
      <c r="F153" s="40"/>
      <c r="G153" s="42"/>
      <c r="H153" s="40"/>
      <c r="I153" s="40"/>
      <c r="J153" s="40"/>
      <c r="K153" s="40"/>
      <c r="L153" s="40"/>
      <c r="M153" s="40"/>
      <c r="N153" s="57">
        <f>AVERAGE(N10:N152)</f>
        <v>542.44575573029476</v>
      </c>
    </row>
  </sheetData>
  <sortState ref="A10:N152">
    <sortCondition descending="1" ref="N10:N152"/>
  </sortState>
  <mergeCells count="4">
    <mergeCell ref="D8:K8"/>
    <mergeCell ref="L8:N8"/>
    <mergeCell ref="A3:N3"/>
    <mergeCell ref="A4:N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2024-11-08T09:42:16Z</dcterms:modified>
</cp:coreProperties>
</file>