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304" yWindow="-144" windowWidth="12600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4" l="1"/>
  <c r="J50" i="14"/>
  <c r="F50" i="14"/>
  <c r="M31" i="14"/>
  <c r="J31" i="14"/>
  <c r="F31" i="14"/>
  <c r="M32" i="14"/>
  <c r="J32" i="14"/>
  <c r="F32" i="14"/>
  <c r="M29" i="14"/>
  <c r="J29" i="14"/>
  <c r="F29" i="14"/>
  <c r="N29" i="14" s="1"/>
  <c r="M18" i="14"/>
  <c r="J18" i="14"/>
  <c r="F18" i="14"/>
  <c r="M26" i="14"/>
  <c r="J26" i="14"/>
  <c r="F26" i="14"/>
  <c r="N26" i="14" s="1"/>
  <c r="M11" i="14"/>
  <c r="J11" i="14"/>
  <c r="F11" i="14"/>
  <c r="M27" i="14"/>
  <c r="J27" i="14"/>
  <c r="F27" i="14"/>
  <c r="N27" i="14" s="1"/>
  <c r="M38" i="14"/>
  <c r="J38" i="14"/>
  <c r="F38" i="14"/>
  <c r="M15" i="14"/>
  <c r="J15" i="14"/>
  <c r="F15" i="14"/>
  <c r="N15" i="14" s="1"/>
  <c r="M42" i="14"/>
  <c r="J42" i="14"/>
  <c r="F42" i="14"/>
  <c r="M52" i="14"/>
  <c r="J52" i="14"/>
  <c r="F52" i="14"/>
  <c r="N52" i="14" s="1"/>
  <c r="M49" i="14"/>
  <c r="J49" i="14"/>
  <c r="F49" i="14"/>
  <c r="M53" i="14"/>
  <c r="J53" i="14"/>
  <c r="F53" i="14"/>
  <c r="N53" i="14" s="1"/>
  <c r="M45" i="14"/>
  <c r="J45" i="14"/>
  <c r="F45" i="14"/>
  <c r="M40" i="14"/>
  <c r="J40" i="14"/>
  <c r="F40" i="14"/>
  <c r="N40" i="14" s="1"/>
  <c r="M14" i="14"/>
  <c r="J14" i="14"/>
  <c r="F14" i="14"/>
  <c r="M12" i="14"/>
  <c r="J12" i="14"/>
  <c r="F12" i="14"/>
  <c r="N12" i="14" s="1"/>
  <c r="M19" i="14"/>
  <c r="J19" i="14"/>
  <c r="F19" i="14"/>
  <c r="M33" i="14"/>
  <c r="J33" i="14"/>
  <c r="F33" i="14"/>
  <c r="N33" i="14" s="1"/>
  <c r="M36" i="14"/>
  <c r="J36" i="14"/>
  <c r="F36" i="14"/>
  <c r="M41" i="14"/>
  <c r="J41" i="14"/>
  <c r="F41" i="14"/>
  <c r="N41" i="14" s="1"/>
  <c r="M34" i="14"/>
  <c r="J34" i="14"/>
  <c r="F34" i="14"/>
  <c r="M13" i="14"/>
  <c r="J13" i="14"/>
  <c r="F13" i="14"/>
  <c r="N13" i="14" s="1"/>
  <c r="M46" i="14"/>
  <c r="J46" i="14"/>
  <c r="F46" i="14"/>
  <c r="M43" i="14"/>
  <c r="J43" i="14"/>
  <c r="F43" i="14"/>
  <c r="N43" i="14" s="1"/>
  <c r="M44" i="14"/>
  <c r="J44" i="14"/>
  <c r="F44" i="14"/>
  <c r="M54" i="14"/>
  <c r="J54" i="14"/>
  <c r="F54" i="14"/>
  <c r="N54" i="14" s="1"/>
  <c r="M17" i="14"/>
  <c r="J17" i="14"/>
  <c r="F17" i="14"/>
  <c r="M21" i="14"/>
  <c r="J21" i="14"/>
  <c r="F21" i="14"/>
  <c r="M47" i="14"/>
  <c r="J47" i="14"/>
  <c r="F47" i="14"/>
  <c r="M48" i="14"/>
  <c r="J48" i="14"/>
  <c r="F48" i="14"/>
  <c r="M24" i="14"/>
  <c r="J24" i="14"/>
  <c r="F24" i="14"/>
  <c r="M28" i="14"/>
  <c r="J28" i="14"/>
  <c r="F28" i="14"/>
  <c r="M10" i="14"/>
  <c r="J10" i="14"/>
  <c r="F10" i="14"/>
  <c r="M22" i="14"/>
  <c r="J22" i="14"/>
  <c r="F22" i="14"/>
  <c r="N22" i="14" s="1"/>
  <c r="M23" i="14"/>
  <c r="J23" i="14"/>
  <c r="F23" i="14"/>
  <c r="M20" i="14"/>
  <c r="J20" i="14"/>
  <c r="F20" i="14"/>
  <c r="N20" i="14" s="1"/>
  <c r="M51" i="14"/>
  <c r="J51" i="14"/>
  <c r="F51" i="14"/>
  <c r="M35" i="14"/>
  <c r="J35" i="14"/>
  <c r="F35" i="14"/>
  <c r="N35" i="14" s="1"/>
  <c r="M30" i="14"/>
  <c r="J30" i="14"/>
  <c r="F30" i="14"/>
  <c r="M37" i="14"/>
  <c r="J37" i="14"/>
  <c r="F37" i="14"/>
  <c r="N37" i="14" s="1"/>
  <c r="M16" i="14"/>
  <c r="J16" i="14"/>
  <c r="F16" i="14"/>
  <c r="M25" i="14"/>
  <c r="J25" i="14"/>
  <c r="F25" i="14"/>
  <c r="N25" i="14" s="1"/>
  <c r="M39" i="14"/>
  <c r="J39" i="14"/>
  <c r="F39" i="14"/>
  <c r="M32" i="13"/>
  <c r="J32" i="13"/>
  <c r="F32" i="13"/>
  <c r="N32" i="13" s="1"/>
  <c r="M23" i="13"/>
  <c r="J23" i="13"/>
  <c r="F23" i="13"/>
  <c r="M22" i="13"/>
  <c r="J22" i="13"/>
  <c r="F22" i="13"/>
  <c r="M35" i="13"/>
  <c r="J35" i="13"/>
  <c r="F35" i="13"/>
  <c r="N35" i="13" s="1"/>
  <c r="M27" i="13"/>
  <c r="J27" i="13"/>
  <c r="F27" i="13"/>
  <c r="N27" i="13" s="1"/>
  <c r="M45" i="13"/>
  <c r="J45" i="13"/>
  <c r="F45" i="13"/>
  <c r="N45" i="13" s="1"/>
  <c r="M42" i="13"/>
  <c r="J42" i="13"/>
  <c r="F42" i="13"/>
  <c r="N42" i="13" s="1"/>
  <c r="M33" i="13"/>
  <c r="J33" i="13"/>
  <c r="F33" i="13"/>
  <c r="N33" i="13" s="1"/>
  <c r="M11" i="13"/>
  <c r="J11" i="13"/>
  <c r="F11" i="13"/>
  <c r="N11" i="13" s="1"/>
  <c r="M20" i="13"/>
  <c r="J20" i="13"/>
  <c r="F20" i="13"/>
  <c r="N20" i="13" s="1"/>
  <c r="M14" i="13"/>
  <c r="J14" i="13"/>
  <c r="F14" i="13"/>
  <c r="N14" i="13" s="1"/>
  <c r="M46" i="13"/>
  <c r="J46" i="13"/>
  <c r="F46" i="13"/>
  <c r="N46" i="13" s="1"/>
  <c r="M51" i="13"/>
  <c r="J51" i="13"/>
  <c r="F51" i="13"/>
  <c r="N51" i="13" s="1"/>
  <c r="M31" i="13"/>
  <c r="J31" i="13"/>
  <c r="F31" i="13"/>
  <c r="M40" i="13"/>
  <c r="J40" i="13"/>
  <c r="F40" i="13"/>
  <c r="M39" i="13"/>
  <c r="J39" i="13"/>
  <c r="F39" i="13"/>
  <c r="N39" i="13" s="1"/>
  <c r="M29" i="13"/>
  <c r="J29" i="13"/>
  <c r="F29" i="13"/>
  <c r="M21" i="13"/>
  <c r="J21" i="13"/>
  <c r="F21" i="13"/>
  <c r="N21" i="13" s="1"/>
  <c r="M28" i="13"/>
  <c r="J28" i="13"/>
  <c r="F28" i="13"/>
  <c r="N28" i="13" s="1"/>
  <c r="M38" i="13"/>
  <c r="J38" i="13"/>
  <c r="F38" i="13"/>
  <c r="N38" i="13" s="1"/>
  <c r="M19" i="13"/>
  <c r="J19" i="13"/>
  <c r="F19" i="13"/>
  <c r="N19" i="13" s="1"/>
  <c r="M10" i="13"/>
  <c r="J10" i="13"/>
  <c r="F10" i="13"/>
  <c r="M13" i="13"/>
  <c r="J13" i="13"/>
  <c r="F13" i="13"/>
  <c r="N13" i="13" s="1"/>
  <c r="M15" i="13"/>
  <c r="J15" i="13"/>
  <c r="F15" i="13"/>
  <c r="M41" i="13"/>
  <c r="J41" i="13"/>
  <c r="F41" i="13"/>
  <c r="M24" i="13"/>
  <c r="J24" i="13"/>
  <c r="F24" i="13"/>
  <c r="M54" i="13"/>
  <c r="J54" i="13"/>
  <c r="F54" i="13"/>
  <c r="N54" i="13" s="1"/>
  <c r="M26" i="13"/>
  <c r="J26" i="13"/>
  <c r="F26" i="13"/>
  <c r="M34" i="13"/>
  <c r="J34" i="13"/>
  <c r="F34" i="13"/>
  <c r="N34" i="13" s="1"/>
  <c r="M25" i="13"/>
  <c r="J25" i="13"/>
  <c r="F25" i="13"/>
  <c r="M47" i="13"/>
  <c r="J47" i="13"/>
  <c r="F47" i="13"/>
  <c r="N47" i="13" s="1"/>
  <c r="M30" i="13"/>
  <c r="J30" i="13"/>
  <c r="F30" i="13"/>
  <c r="M18" i="13"/>
  <c r="J18" i="13"/>
  <c r="F18" i="13"/>
  <c r="N18" i="13" s="1"/>
  <c r="M43" i="13"/>
  <c r="J43" i="13"/>
  <c r="F43" i="13"/>
  <c r="M52" i="13"/>
  <c r="J52" i="13"/>
  <c r="F52" i="13"/>
  <c r="M50" i="13"/>
  <c r="J50" i="13"/>
  <c r="F50" i="13"/>
  <c r="N50" i="13" s="1"/>
  <c r="M53" i="13"/>
  <c r="J53" i="13"/>
  <c r="F53" i="13"/>
  <c r="N53" i="13" s="1"/>
  <c r="M16" i="13"/>
  <c r="J16" i="13"/>
  <c r="F16" i="13"/>
  <c r="N16" i="13" s="1"/>
  <c r="M44" i="13"/>
  <c r="J44" i="13"/>
  <c r="F44" i="13"/>
  <c r="N44" i="13" s="1"/>
  <c r="M49" i="13"/>
  <c r="J49" i="13"/>
  <c r="F49" i="13"/>
  <c r="N49" i="13" s="1"/>
  <c r="M17" i="13"/>
  <c r="J17" i="13"/>
  <c r="F17" i="13"/>
  <c r="N17" i="13" s="1"/>
  <c r="M48" i="13"/>
  <c r="J48" i="13"/>
  <c r="F48" i="13"/>
  <c r="M12" i="13"/>
  <c r="J12" i="13"/>
  <c r="F12" i="13"/>
  <c r="N12" i="13" s="1"/>
  <c r="M36" i="13"/>
  <c r="J36" i="13"/>
  <c r="F36" i="13"/>
  <c r="M37" i="13"/>
  <c r="J37" i="13"/>
  <c r="F37" i="13"/>
  <c r="N37" i="13" s="1"/>
  <c r="N29" i="13" l="1"/>
  <c r="N40" i="13"/>
  <c r="N36" i="13"/>
  <c r="N48" i="13"/>
  <c r="N43" i="13"/>
  <c r="N30" i="13"/>
  <c r="N15" i="13"/>
  <c r="N31" i="13"/>
  <c r="N10" i="14"/>
  <c r="N24" i="14"/>
  <c r="N47" i="14"/>
  <c r="N17" i="14"/>
  <c r="N44" i="14"/>
  <c r="N49" i="14"/>
  <c r="N42" i="14"/>
  <c r="N50" i="14"/>
  <c r="N28" i="14"/>
  <c r="N48" i="14"/>
  <c r="N21" i="14"/>
  <c r="N31" i="14"/>
  <c r="N39" i="14"/>
  <c r="N16" i="14"/>
  <c r="N30" i="14"/>
  <c r="N51" i="14"/>
  <c r="N23" i="14"/>
  <c r="N46" i="14"/>
  <c r="N34" i="14"/>
  <c r="N36" i="14"/>
  <c r="N19" i="14"/>
  <c r="N14" i="14"/>
  <c r="N45" i="14"/>
  <c r="N38" i="14"/>
  <c r="N11" i="14"/>
  <c r="N18" i="14"/>
  <c r="N32" i="14"/>
  <c r="L25" i="14"/>
  <c r="L37" i="14"/>
  <c r="L35" i="14"/>
  <c r="L20" i="14"/>
  <c r="L22" i="14"/>
  <c r="L28" i="14"/>
  <c r="L48" i="14"/>
  <c r="L21" i="14"/>
  <c r="L54" i="14"/>
  <c r="L43" i="14"/>
  <c r="L13" i="14"/>
  <c r="L41" i="14"/>
  <c r="L33" i="14"/>
  <c r="L12" i="14"/>
  <c r="L40" i="14"/>
  <c r="L53" i="14"/>
  <c r="L52" i="14"/>
  <c r="L15" i="14"/>
  <c r="L27" i="14"/>
  <c r="L26" i="14"/>
  <c r="L29" i="14"/>
  <c r="L31" i="14"/>
  <c r="L39" i="14"/>
  <c r="L16" i="14"/>
  <c r="L30" i="14"/>
  <c r="L51" i="14"/>
  <c r="L23" i="14"/>
  <c r="L10" i="14"/>
  <c r="L24" i="14"/>
  <c r="L47" i="14"/>
  <c r="L17" i="14"/>
  <c r="L44" i="14"/>
  <c r="L46" i="14"/>
  <c r="L34" i="14"/>
  <c r="L36" i="14"/>
  <c r="L19" i="14"/>
  <c r="L14" i="14"/>
  <c r="L45" i="14"/>
  <c r="L49" i="14"/>
  <c r="L42" i="14"/>
  <c r="L38" i="14"/>
  <c r="L11" i="14"/>
  <c r="L18" i="14"/>
  <c r="L32" i="14"/>
  <c r="L50" i="14"/>
  <c r="N25" i="13"/>
  <c r="N26" i="13"/>
  <c r="N24" i="13"/>
  <c r="N10" i="13"/>
  <c r="N23" i="13"/>
  <c r="N52" i="13"/>
  <c r="N41" i="13"/>
  <c r="N22" i="13"/>
  <c r="L36" i="13"/>
  <c r="L48" i="13"/>
  <c r="L49" i="13"/>
  <c r="L16" i="13"/>
  <c r="L50" i="13"/>
  <c r="L43" i="13"/>
  <c r="L30" i="13"/>
  <c r="L25" i="13"/>
  <c r="L26" i="13"/>
  <c r="L24" i="13"/>
  <c r="L15" i="13"/>
  <c r="L10" i="13"/>
  <c r="L38" i="13"/>
  <c r="L21" i="13"/>
  <c r="L39" i="13"/>
  <c r="L31" i="13"/>
  <c r="L46" i="13"/>
  <c r="L20" i="13"/>
  <c r="L33" i="13"/>
  <c r="L45" i="13"/>
  <c r="L35" i="13"/>
  <c r="L23" i="13"/>
  <c r="L37" i="13"/>
  <c r="L12" i="13"/>
  <c r="L17" i="13"/>
  <c r="L44" i="13"/>
  <c r="L53" i="13"/>
  <c r="L52" i="13"/>
  <c r="L18" i="13"/>
  <c r="L47" i="13"/>
  <c r="L34" i="13"/>
  <c r="L54" i="13"/>
  <c r="L41" i="13"/>
  <c r="L13" i="13"/>
  <c r="L19" i="13"/>
  <c r="L28" i="13"/>
  <c r="L29" i="13"/>
  <c r="L40" i="13"/>
  <c r="L51" i="13"/>
  <c r="L14" i="13"/>
  <c r="L11" i="13"/>
  <c r="L42" i="13"/>
  <c r="L27" i="13"/>
  <c r="L22" i="13"/>
  <c r="L32" i="13"/>
</calcChain>
</file>

<file path=xl/sharedStrings.xml><?xml version="1.0" encoding="utf-8"?>
<sst xmlns="http://schemas.openxmlformats.org/spreadsheetml/2006/main" count="221" uniqueCount="73">
  <si>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</si>
  <si>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</si>
  <si>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</si>
  <si>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</si>
  <si>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</si>
  <si>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</si>
  <si>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</si>
  <si>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</si>
  <si>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</si>
  <si>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</si>
  <si>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</si>
  <si>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</si>
  <si>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</si>
  <si>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</si>
  <si>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</si>
  <si>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</si>
  <si>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</si>
  <si>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</si>
  <si>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</si>
  <si>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</si>
  <si>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San Roque                                                             </t>
  </si>
  <si>
    <t xml:space="preserve">Nerja                                                                 </t>
  </si>
  <si>
    <t xml:space="preserve">Barrios (Los)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</si>
  <si>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</si>
  <si>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</si>
  <si>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Antequera            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</si>
  <si>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</si>
  <si>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</si>
  <si>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</si>
  <si>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</si>
  <si>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</si>
  <si>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</si>
  <si>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</si>
  <si>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</si>
  <si>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</si>
  <si>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</si>
  <si>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</si>
  <si>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</si>
  <si>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</si>
  <si>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</si>
  <si>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</si>
  <si>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</si>
  <si>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</si>
  <si>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Alcalá la Real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</si>
  <si>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</si>
  <si>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</si>
  <si>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</si>
  <si>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</si>
  <si>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</si>
  <si>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</si>
  <si>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</si>
  <si>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</si>
  <si>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Gabias (Las)                                                          </t>
  </si>
  <si>
    <t xml:space="preserve">Ayamonte                                                              </t>
  </si>
  <si>
    <t>Impuestos directos - IRPF</t>
  </si>
  <si>
    <t>Impuestos indirectos - IVA-IIEE</t>
  </si>
  <si>
    <t>IIEE (PIE)</t>
  </si>
  <si>
    <t>IVA (PIE)</t>
  </si>
  <si>
    <t xml:space="preserve">Moguer                                                                </t>
  </si>
  <si>
    <t>Municipios de Andalucía de 20.000 a 49.999 habitantes</t>
  </si>
  <si>
    <t xml:space="preserve"> </t>
  </si>
  <si>
    <t xml:space="preserve">Arcos de la Frontera                                                  </t>
  </si>
  <si>
    <t xml:space="preserve">Conil de la Frontera                                                  </t>
  </si>
  <si>
    <t xml:space="preserve">Lepe                                                                  </t>
  </si>
  <si>
    <t xml:space="preserve">Almuñécar                                                             </t>
  </si>
  <si>
    <t xml:space="preserve">Loja                                                                  </t>
  </si>
  <si>
    <t xml:space="preserve">Cartaya                                                               </t>
  </si>
  <si>
    <t xml:space="preserve">Puerto Real                                                           </t>
  </si>
  <si>
    <t xml:space="preserve">Palacios y Villafranca (Los)                                          </t>
  </si>
  <si>
    <t xml:space="preserve">Coria del Río                                                         </t>
  </si>
  <si>
    <t xml:space="preserve">Huércal-Overa                                                         </t>
  </si>
  <si>
    <t>Ingresos tributarios 2022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</si>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</sst>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3" fontId="4" fillId="2" borderId="1" xfId="3" applyNumberFormat="1" applyFont="1" applyFill="1" applyBorder="1" applyAlignment="1">
      <alignment horizontal="left" vertical="center" wrapText="1"/>
    </xf>
    <xf numFmtId="4" fontId="5" fillId="3" borderId="1" xfId="5" applyNumberFormat="1" applyFont="1" applyFill="1" applyBorder="1" applyAlignment="1">
      <alignment horizontal="left" vertical="center" wrapText="1"/>
    </xf>
    <xf numFmtId="3" fontId="5" fillId="4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5" fillId="3" borderId="1" xfId="5" applyNumberFormat="1" applyFont="1" applyFill="1" applyBorder="1" applyAlignment="1">
      <alignment horizontal="right" vertical="center" wrapText="1"/>
    </xf>
    <xf numFmtId="4" fontId="4" fillId="3" borderId="1" xfId="5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0" fontId="8" fillId="0" borderId="0" xfId="0" applyFont="1"/>
    <xf numFmtId="0" fontId="9" fillId="0" borderId="0" xfId="0" applyFont="1" applyFill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left"/>
    </xf>
    <xf numFmtId="3" fontId="12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4" fontId="12" fillId="0" borderId="0" xfId="0" applyNumberFormat="1" applyFont="1"/>
    <xf numFmtId="4" fontId="8" fillId="0" borderId="0" xfId="0" applyNumberFormat="1" applyFont="1"/>
    <xf numFmtId="0" fontId="11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3" fontId="4" fillId="2" borderId="1" xfId="3" applyNumberFormat="1" applyFont="1" applyFill="1" applyBorder="1" applyAlignment="1">
      <alignment horizontal="center" vertical="center" wrapText="1"/>
    </xf>
    <xf numFmtId="4" fontId="12" fillId="0" borderId="1" xfId="4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0" xfId="0" applyFont="1"/>
    <xf numFmtId="3" fontId="14" fillId="0" borderId="0" xfId="0" applyNumberFormat="1" applyFont="1"/>
    <xf numFmtId="4" fontId="14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4" fontId="7" fillId="0" borderId="2" xfId="2" applyNumberFormat="1" applyFont="1" applyFill="1" applyBorder="1" applyAlignment="1">
      <alignment horizontal="center" vertical="center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4" xfId="2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6">
    <cellStyle name="Normal" xfId="0" builtinId="0"/>
    <cellStyle name="Normal_CENSOResumen(INTERNET) 2" xfId="2"/>
    <cellStyle name="Normal_Hoja1" xfId="5"/>
    <cellStyle name="Normal_Hoja2" xfId="1"/>
    <cellStyle name="Normal_icio" xfId="3"/>
    <cellStyle name="Normal_IngGast (2) 2" xfId="4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Normal="100" workbookViewId="0">
      <selection activeCell="M20" sqref="M20"/>
    </sheetView>
  </sheetViews>
  <sheetFormatPr baseColWidth="10" defaultColWidth="7.109375" defaultRowHeight="18"/>
  <cols>
    <col min="1" max="1" width="28.109375" style="27" customWidth="1"/>
    <col min="2" max="2" width="15.6640625" style="27" customWidth="1"/>
    <col min="3" max="3" width="11" style="28" customWidth="1"/>
    <col min="4" max="4" width="14.109375" style="27" hidden="1" customWidth="1"/>
    <col min="5" max="5" width="12.6640625" style="27" hidden="1" customWidth="1"/>
    <col min="6" max="6" width="14.44140625" style="27" hidden="1" customWidth="1"/>
    <col min="7" max="7" width="14.33203125" style="29" hidden="1" customWidth="1"/>
    <col min="8" max="9" width="12.6640625" style="27" hidden="1" customWidth="1"/>
    <col min="10" max="10" width="13.5546875" style="27" hidden="1" customWidth="1"/>
    <col min="11" max="11" width="13.6640625" style="27" hidden="1" customWidth="1"/>
    <col min="12" max="12" width="16.5546875" style="27" customWidth="1"/>
    <col min="13" max="13" width="15.44140625" style="27" customWidth="1"/>
    <col min="14" max="14" width="18.109375" style="27" customWidth="1"/>
    <col min="15" max="15" width="7.109375" style="27" customWidth="1"/>
    <col min="16" max="16384" width="7.109375" style="27"/>
  </cols>
  <sheetData>
    <row r="1" spans="1:14" s="7" customFormat="1" ht="16.8">
      <c r="C1" s="8"/>
      <c r="D1" s="9"/>
      <c r="E1" s="9"/>
      <c r="F1" s="9"/>
      <c r="G1" s="9"/>
      <c r="H1" s="9"/>
      <c r="I1" s="9"/>
      <c r="J1" s="9"/>
      <c r="K1" s="9"/>
      <c r="L1" s="9"/>
      <c r="N1" s="10"/>
    </row>
    <row r="2" spans="1:14" s="7" customFormat="1" ht="24" customHeight="1">
      <c r="A2" s="11"/>
      <c r="B2" s="11"/>
      <c r="C2" s="12"/>
      <c r="D2" s="11"/>
      <c r="E2" s="11"/>
      <c r="F2" s="11"/>
      <c r="G2" s="13"/>
      <c r="H2" s="11"/>
      <c r="I2" s="11"/>
      <c r="J2" s="11"/>
      <c r="K2" s="11"/>
      <c r="L2" s="11"/>
      <c r="M2" s="11"/>
      <c r="N2" s="11"/>
    </row>
    <row r="3" spans="1:14" s="7" customFormat="1" ht="39" customHeight="1">
      <c r="A3" s="50" t="s">
        <v>71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7" customFormat="1" ht="21.6">
      <c r="A4" s="51" t="s">
        <v>59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7" customFormat="1" ht="16.8">
      <c r="A5" s="30" t="s">
        <v>72</v>
      </c>
      <c r="B5" s="14"/>
      <c r="C5" s="15"/>
      <c r="D5" s="16"/>
      <c r="E5" s="16"/>
      <c r="F5" s="16"/>
      <c r="G5" s="16"/>
      <c r="H5" s="16"/>
      <c r="I5" s="16"/>
      <c r="J5" s="16"/>
      <c r="K5" s="16"/>
      <c r="L5" s="16"/>
      <c r="M5" s="17"/>
      <c r="N5" s="18"/>
    </row>
    <row r="6" spans="1:14" s="7" customFormat="1" ht="16.8">
      <c r="A6" s="31" t="s">
        <v>8</v>
      </c>
      <c r="B6" s="20"/>
      <c r="C6" s="21"/>
      <c r="D6" s="22"/>
      <c r="E6" s="22"/>
      <c r="F6" s="22"/>
      <c r="G6" s="22"/>
      <c r="H6" s="22"/>
      <c r="I6" s="22"/>
      <c r="J6" s="22"/>
      <c r="K6" s="17"/>
      <c r="L6" s="22"/>
      <c r="M6" s="17"/>
      <c r="N6" s="18"/>
    </row>
    <row r="7" spans="1:14" s="7" customFormat="1" ht="16.8">
      <c r="A7" s="19" t="s">
        <v>60</v>
      </c>
      <c r="B7" s="20"/>
      <c r="C7" s="21"/>
      <c r="D7" s="22"/>
      <c r="E7" s="22"/>
      <c r="F7" s="22"/>
      <c r="G7" s="22"/>
      <c r="H7" s="22"/>
      <c r="I7" s="22"/>
      <c r="J7" s="22"/>
      <c r="K7" s="17"/>
      <c r="L7" s="22"/>
      <c r="M7" s="17"/>
      <c r="N7" s="18"/>
    </row>
    <row r="8" spans="1:14" s="7" customFormat="1" ht="16.8">
      <c r="A8" s="20"/>
      <c r="B8" s="20"/>
      <c r="C8" s="21"/>
      <c r="D8" s="52" t="s">
        <v>9</v>
      </c>
      <c r="E8" s="53"/>
      <c r="F8" s="53"/>
      <c r="G8" s="53"/>
      <c r="H8" s="53"/>
      <c r="I8" s="53"/>
      <c r="J8" s="53"/>
      <c r="K8" s="54"/>
      <c r="L8" s="55" t="s">
        <v>10</v>
      </c>
      <c r="M8" s="56"/>
      <c r="N8" s="57"/>
    </row>
    <row r="9" spans="1:14" s="7" customFormat="1" ht="50.4">
      <c r="A9" s="23" t="s">
        <v>11</v>
      </c>
      <c r="B9" s="23" t="s">
        <v>12</v>
      </c>
      <c r="C9" s="23" t="s">
        <v>13</v>
      </c>
      <c r="D9" s="24" t="s">
        <v>14</v>
      </c>
      <c r="E9" s="24" t="s">
        <v>15</v>
      </c>
      <c r="F9" s="24" t="s">
        <v>54</v>
      </c>
      <c r="G9" s="24" t="s">
        <v>16</v>
      </c>
      <c r="H9" s="24" t="s">
        <v>57</v>
      </c>
      <c r="I9" s="24" t="s">
        <v>56</v>
      </c>
      <c r="J9" s="24" t="s">
        <v>55</v>
      </c>
      <c r="K9" s="24" t="s">
        <v>17</v>
      </c>
      <c r="L9" s="25" t="s">
        <v>18</v>
      </c>
      <c r="M9" s="25" t="s">
        <v>17</v>
      </c>
      <c r="N9" s="26" t="s">
        <v>19</v>
      </c>
    </row>
    <row r="10" spans="1:14" ht="15" customHeight="1">
      <c r="A10" s="1" t="s">
        <v>46</v>
      </c>
      <c r="B10" s="2" t="s">
        <v>2</v>
      </c>
      <c r="C10" s="3">
        <v>25300</v>
      </c>
      <c r="D10" s="4">
        <v>8214906.04</v>
      </c>
      <c r="E10" s="4">
        <v>0</v>
      </c>
      <c r="F10" s="4">
        <f>D10-E10</f>
        <v>8214906.04</v>
      </c>
      <c r="G10" s="4">
        <v>134776.6</v>
      </c>
      <c r="H10" s="4">
        <v>0</v>
      </c>
      <c r="I10" s="4">
        <v>0</v>
      </c>
      <c r="J10" s="4">
        <f>G10-H10-I10</f>
        <v>134776.6</v>
      </c>
      <c r="K10" s="4">
        <v>4111066.87</v>
      </c>
      <c r="L10" s="5">
        <f>(F10+J10)/C10</f>
        <v>330.02698181818181</v>
      </c>
      <c r="M10" s="5">
        <f>K10/C10</f>
        <v>162.49276166007905</v>
      </c>
      <c r="N10" s="6">
        <f>(F10+J10+K10)/C10</f>
        <v>492.51974347826086</v>
      </c>
    </row>
    <row r="11" spans="1:14" ht="15" customHeight="1">
      <c r="A11" s="1" t="s">
        <v>43</v>
      </c>
      <c r="B11" s="2" t="s">
        <v>3</v>
      </c>
      <c r="C11" s="3">
        <v>21556</v>
      </c>
      <c r="D11" s="4">
        <v>6437874.9199999999</v>
      </c>
      <c r="E11" s="4">
        <v>0</v>
      </c>
      <c r="F11" s="4">
        <f>D11-E11</f>
        <v>6437874.9199999999</v>
      </c>
      <c r="G11" s="4">
        <v>377237.68</v>
      </c>
      <c r="H11" s="4">
        <v>0</v>
      </c>
      <c r="I11" s="4">
        <v>0</v>
      </c>
      <c r="J11" s="4">
        <f>G11-H11-I11</f>
        <v>377237.68</v>
      </c>
      <c r="K11" s="4">
        <v>4249648</v>
      </c>
      <c r="L11" s="5">
        <f>(F11+J11)/C11</f>
        <v>316.15849879383927</v>
      </c>
      <c r="M11" s="5">
        <f>K11/C11</f>
        <v>197.14455372054184</v>
      </c>
      <c r="N11" s="6">
        <f>(F11+J11+K11)/C11</f>
        <v>513.30305251438108</v>
      </c>
    </row>
    <row r="12" spans="1:14" ht="15" customHeight="1">
      <c r="A12" s="1" t="s">
        <v>23</v>
      </c>
      <c r="B12" s="2" t="s">
        <v>6</v>
      </c>
      <c r="C12" s="3">
        <v>42531</v>
      </c>
      <c r="D12" s="4">
        <v>18021813.329999998</v>
      </c>
      <c r="E12" s="4">
        <v>0</v>
      </c>
      <c r="F12" s="4">
        <f>D12-E12</f>
        <v>18021813.329999998</v>
      </c>
      <c r="G12" s="4">
        <v>903276.92</v>
      </c>
      <c r="H12" s="4">
        <v>0</v>
      </c>
      <c r="I12" s="4">
        <v>0</v>
      </c>
      <c r="J12" s="4">
        <f>G12-H12-I12</f>
        <v>903276.92</v>
      </c>
      <c r="K12" s="4">
        <v>12860303.68</v>
      </c>
      <c r="L12" s="5">
        <f>(F12+J12)/C12</f>
        <v>444.97167360278382</v>
      </c>
      <c r="M12" s="5">
        <f>K12/C12</f>
        <v>302.37482495121208</v>
      </c>
      <c r="N12" s="6">
        <f>(F12+J12+K12)/C12</f>
        <v>747.34649855399596</v>
      </c>
    </row>
    <row r="13" spans="1:14" ht="15" customHeight="1">
      <c r="A13" s="1" t="s">
        <v>37</v>
      </c>
      <c r="B13" s="2" t="s">
        <v>6</v>
      </c>
      <c r="C13" s="3">
        <v>26436</v>
      </c>
      <c r="D13" s="4">
        <v>8018066.8600000003</v>
      </c>
      <c r="E13" s="4">
        <v>0</v>
      </c>
      <c r="F13" s="4">
        <f>D13-E13</f>
        <v>8018066.8600000003</v>
      </c>
      <c r="G13" s="4">
        <v>159500.72</v>
      </c>
      <c r="H13" s="4">
        <v>0</v>
      </c>
      <c r="I13" s="4">
        <v>0</v>
      </c>
      <c r="J13" s="4">
        <f>G13-H13-I13</f>
        <v>159500.72</v>
      </c>
      <c r="K13" s="4">
        <v>5797706.54</v>
      </c>
      <c r="L13" s="5">
        <f>(F13+J13)/C13</f>
        <v>309.33452791647755</v>
      </c>
      <c r="M13" s="5">
        <f>K13/C13</f>
        <v>219.31103570888183</v>
      </c>
      <c r="N13" s="6">
        <f>(F13+J13+K13)/C13</f>
        <v>528.64556362535939</v>
      </c>
    </row>
    <row r="14" spans="1:14" ht="15" customHeight="1">
      <c r="A14" s="1" t="s">
        <v>49</v>
      </c>
      <c r="B14" s="2" t="s">
        <v>1</v>
      </c>
      <c r="C14" s="3">
        <v>22078</v>
      </c>
      <c r="D14" s="4">
        <v>7830146.9500000002</v>
      </c>
      <c r="E14" s="4">
        <v>0</v>
      </c>
      <c r="F14" s="4">
        <f>D14-E14</f>
        <v>7830146.9500000002</v>
      </c>
      <c r="G14" s="4">
        <v>953957.53</v>
      </c>
      <c r="H14" s="4">
        <v>0</v>
      </c>
      <c r="I14" s="4">
        <v>0</v>
      </c>
      <c r="J14" s="4">
        <f>G14-H14-I14</f>
        <v>953957.53</v>
      </c>
      <c r="K14" s="4">
        <v>2066776.93</v>
      </c>
      <c r="L14" s="5">
        <f>(F14+J14)/C14</f>
        <v>397.86685750520883</v>
      </c>
      <c r="M14" s="5">
        <f>K14/C14</f>
        <v>93.612507020563456</v>
      </c>
      <c r="N14" s="6">
        <f>(F14+J14+K14)/C14</f>
        <v>491.47936452577227</v>
      </c>
    </row>
    <row r="15" spans="1:14" ht="15" customHeight="1">
      <c r="A15" s="1" t="s">
        <v>64</v>
      </c>
      <c r="B15" s="2" t="s">
        <v>0</v>
      </c>
      <c r="C15" s="3">
        <v>26748</v>
      </c>
      <c r="D15" s="4">
        <v>20130735.260000002</v>
      </c>
      <c r="E15" s="4">
        <v>0</v>
      </c>
      <c r="F15" s="4">
        <f>D15-E15</f>
        <v>20130735.260000002</v>
      </c>
      <c r="G15" s="4">
        <v>-543.66999999999996</v>
      </c>
      <c r="H15" s="4">
        <v>0</v>
      </c>
      <c r="I15" s="4">
        <v>0</v>
      </c>
      <c r="J15" s="4">
        <f>G15-H15-I15</f>
        <v>-543.66999999999996</v>
      </c>
      <c r="K15" s="4">
        <v>2938818.33</v>
      </c>
      <c r="L15" s="5">
        <f>(F15+J15)/C15</f>
        <v>752.58679490055329</v>
      </c>
      <c r="M15" s="5">
        <f>K15/C15</f>
        <v>109.87058209959623</v>
      </c>
      <c r="N15" s="6">
        <f>(F15+J15+K15)/C15</f>
        <v>862.45737700014956</v>
      </c>
    </row>
    <row r="16" spans="1:14" ht="15" customHeight="1">
      <c r="A16" s="1" t="s">
        <v>40</v>
      </c>
      <c r="B16" s="2" t="s">
        <v>3</v>
      </c>
      <c r="C16" s="3">
        <v>36030</v>
      </c>
      <c r="D16" s="4">
        <v>12908568.66</v>
      </c>
      <c r="E16" s="4">
        <v>0</v>
      </c>
      <c r="F16" s="4">
        <f>D16-E16</f>
        <v>12908568.66</v>
      </c>
      <c r="G16" s="4">
        <v>2500300.0299999998</v>
      </c>
      <c r="H16" s="4">
        <v>0</v>
      </c>
      <c r="I16" s="4">
        <v>0</v>
      </c>
      <c r="J16" s="4">
        <f>G16-H16-I16</f>
        <v>2500300.0299999998</v>
      </c>
      <c r="K16" s="4">
        <v>8542921.4499999993</v>
      </c>
      <c r="L16" s="5">
        <f>(F16+J16)/C16</f>
        <v>427.66774049403273</v>
      </c>
      <c r="M16" s="5">
        <f>K16/C16</f>
        <v>237.10578545656395</v>
      </c>
      <c r="N16" s="6">
        <f>(F16+J16+K16)/C16</f>
        <v>664.77352595059676</v>
      </c>
    </row>
    <row r="17" spans="1:14" ht="15" customHeight="1">
      <c r="A17" s="1" t="s">
        <v>25</v>
      </c>
      <c r="B17" s="2" t="s">
        <v>6</v>
      </c>
      <c r="C17" s="3">
        <v>41184</v>
      </c>
      <c r="D17" s="4">
        <v>19469218.59</v>
      </c>
      <c r="E17" s="4">
        <v>0</v>
      </c>
      <c r="F17" s="4">
        <f>D17-E17</f>
        <v>19469218.59</v>
      </c>
      <c r="G17" s="4">
        <v>423895.51</v>
      </c>
      <c r="H17" s="4">
        <v>0</v>
      </c>
      <c r="I17" s="4">
        <v>0</v>
      </c>
      <c r="J17" s="4">
        <f>G17-H17-I17</f>
        <v>423895.51</v>
      </c>
      <c r="K17" s="4">
        <v>2956746.47</v>
      </c>
      <c r="L17" s="5">
        <f>(F17+J17)/C17</f>
        <v>483.03015977078479</v>
      </c>
      <c r="M17" s="5">
        <f>K17/C17</f>
        <v>71.793572018259525</v>
      </c>
      <c r="N17" s="6">
        <f>(F17+J17+K17)/C17</f>
        <v>554.82373178904425</v>
      </c>
    </row>
    <row r="18" spans="1:14" ht="15" customHeight="1">
      <c r="A18" s="1" t="s">
        <v>61</v>
      </c>
      <c r="B18" s="2" t="s">
        <v>5</v>
      </c>
      <c r="C18" s="3">
        <v>30953</v>
      </c>
      <c r="D18" s="4">
        <v>14627879.810000001</v>
      </c>
      <c r="E18" s="4">
        <v>0</v>
      </c>
      <c r="F18" s="4">
        <f>D18-E18</f>
        <v>14627879.810000001</v>
      </c>
      <c r="G18" s="4">
        <v>663312.27</v>
      </c>
      <c r="H18" s="4">
        <v>0</v>
      </c>
      <c r="I18" s="4">
        <v>0</v>
      </c>
      <c r="J18" s="4">
        <f>G18-H18-I18</f>
        <v>663312.27</v>
      </c>
      <c r="K18" s="4">
        <v>3085386.06</v>
      </c>
      <c r="L18" s="5">
        <f>(F18+J18)/C18</f>
        <v>494.01324847349207</v>
      </c>
      <c r="M18" s="5">
        <f>K18/C18</f>
        <v>99.679709882725419</v>
      </c>
      <c r="N18" s="6">
        <f>(F18+J18+K18)/C18</f>
        <v>593.69295835621756</v>
      </c>
    </row>
    <row r="19" spans="1:14" ht="15" customHeight="1">
      <c r="A19" s="1" t="s">
        <v>42</v>
      </c>
      <c r="B19" s="2" t="s">
        <v>0</v>
      </c>
      <c r="C19" s="3">
        <v>24629</v>
      </c>
      <c r="D19" s="4">
        <v>7751717.3899999997</v>
      </c>
      <c r="E19" s="4">
        <v>0</v>
      </c>
      <c r="F19" s="4">
        <f>D19-E19</f>
        <v>7751717.3899999997</v>
      </c>
      <c r="G19" s="4">
        <v>689957.81</v>
      </c>
      <c r="H19" s="4">
        <v>0</v>
      </c>
      <c r="I19" s="4">
        <v>0</v>
      </c>
      <c r="J19" s="4">
        <f>G19-H19-I19</f>
        <v>689957.81</v>
      </c>
      <c r="K19" s="4">
        <v>4371722.9000000004</v>
      </c>
      <c r="L19" s="5">
        <f>(F19+J19)/C19</f>
        <v>342.75346948718988</v>
      </c>
      <c r="M19" s="5">
        <f>K19/C19</f>
        <v>177.50306143164565</v>
      </c>
      <c r="N19" s="6">
        <f>(F19+J19+K19)/C19</f>
        <v>520.25653091883555</v>
      </c>
    </row>
    <row r="20" spans="1:14" ht="15" customHeight="1">
      <c r="A20" s="1" t="s">
        <v>53</v>
      </c>
      <c r="B20" s="2" t="s">
        <v>1</v>
      </c>
      <c r="C20" s="3">
        <v>21725</v>
      </c>
      <c r="D20" s="4">
        <v>11687295.119999999</v>
      </c>
      <c r="E20" s="4">
        <v>0</v>
      </c>
      <c r="F20" s="4">
        <f>D20-E20</f>
        <v>11687295.119999999</v>
      </c>
      <c r="G20" s="4">
        <v>1680539.05</v>
      </c>
      <c r="H20" s="4">
        <v>0</v>
      </c>
      <c r="I20" s="4">
        <v>0</v>
      </c>
      <c r="J20" s="4">
        <f>G20-H20-I20</f>
        <v>1680539.05</v>
      </c>
      <c r="K20" s="4">
        <v>3556172.48</v>
      </c>
      <c r="L20" s="5">
        <f>(F20+J20)/C20</f>
        <v>615.32033003452239</v>
      </c>
      <c r="M20" s="5">
        <f>K20/C20</f>
        <v>163.69033279631762</v>
      </c>
      <c r="N20" s="6">
        <f>(F20+J20+K20)/C20</f>
        <v>779.01066283084003</v>
      </c>
    </row>
    <row r="21" spans="1:14" ht="15" customHeight="1">
      <c r="A21" s="1" t="s">
        <v>22</v>
      </c>
      <c r="B21" s="2" t="s">
        <v>5</v>
      </c>
      <c r="C21" s="3">
        <v>24069</v>
      </c>
      <c r="D21" s="4">
        <v>13332100.68</v>
      </c>
      <c r="E21" s="4">
        <v>0</v>
      </c>
      <c r="F21" s="4">
        <f>D21-E21</f>
        <v>13332100.68</v>
      </c>
      <c r="G21" s="4">
        <v>1610461.22</v>
      </c>
      <c r="H21" s="4">
        <v>0</v>
      </c>
      <c r="I21" s="4">
        <v>0</v>
      </c>
      <c r="J21" s="4">
        <f>G21-H21-I21</f>
        <v>1610461.22</v>
      </c>
      <c r="K21" s="4">
        <v>6714990.0899999999</v>
      </c>
      <c r="L21" s="5">
        <f>(F21+J21)/C21</f>
        <v>620.8218829199385</v>
      </c>
      <c r="M21" s="5">
        <f>K21/C21</f>
        <v>278.98915991524365</v>
      </c>
      <c r="N21" s="6">
        <f>(F21+J21+K21)/C21</f>
        <v>899.81104283518232</v>
      </c>
    </row>
    <row r="22" spans="1:14" ht="15" customHeight="1">
      <c r="A22" s="1" t="s">
        <v>39</v>
      </c>
      <c r="B22" s="2" t="s">
        <v>0</v>
      </c>
      <c r="C22" s="3">
        <v>20376</v>
      </c>
      <c r="D22" s="4">
        <v>7042704.1600000001</v>
      </c>
      <c r="E22" s="4">
        <v>0</v>
      </c>
      <c r="F22" s="4">
        <f>D22-E22</f>
        <v>7042704.1600000001</v>
      </c>
      <c r="G22" s="4">
        <v>186099.62</v>
      </c>
      <c r="H22" s="4">
        <v>0</v>
      </c>
      <c r="I22" s="4">
        <v>0</v>
      </c>
      <c r="J22" s="4">
        <f>G22-H22-I22</f>
        <v>186099.62</v>
      </c>
      <c r="K22" s="4">
        <v>3700779.28</v>
      </c>
      <c r="L22" s="5">
        <f>(F22+J22)/C22</f>
        <v>354.7705035335689</v>
      </c>
      <c r="M22" s="5">
        <f>K22/C22</f>
        <v>181.62442481350607</v>
      </c>
      <c r="N22" s="6">
        <f>(F22+J22+K22)/C22</f>
        <v>536.39492834707505</v>
      </c>
    </row>
    <row r="23" spans="1:14" ht="15" customHeight="1">
      <c r="A23" s="1" t="s">
        <v>31</v>
      </c>
      <c r="B23" s="2" t="s">
        <v>4</v>
      </c>
      <c r="C23" s="3">
        <v>20097</v>
      </c>
      <c r="D23" s="4">
        <v>6961818.3200000003</v>
      </c>
      <c r="E23" s="4">
        <v>0</v>
      </c>
      <c r="F23" s="4">
        <f>D23-E23</f>
        <v>6961818.3200000003</v>
      </c>
      <c r="G23" s="4">
        <v>123097.96</v>
      </c>
      <c r="H23" s="4">
        <v>0</v>
      </c>
      <c r="I23" s="4">
        <v>0</v>
      </c>
      <c r="J23" s="4">
        <f>G23-H23-I23</f>
        <v>123097.96</v>
      </c>
      <c r="K23" s="4">
        <v>3968197.23</v>
      </c>
      <c r="L23" s="5">
        <f>(F23+J23)/C23</f>
        <v>352.5360143304971</v>
      </c>
      <c r="M23" s="5">
        <f>K23/C23</f>
        <v>197.45221824152858</v>
      </c>
      <c r="N23" s="6">
        <f>(F23+J23+K23)/C23</f>
        <v>549.98823257202571</v>
      </c>
    </row>
    <row r="24" spans="1:14" ht="15" customHeight="1">
      <c r="A24" s="1" t="s">
        <v>48</v>
      </c>
      <c r="B24" s="2" t="s">
        <v>7</v>
      </c>
      <c r="C24" s="3">
        <v>27443</v>
      </c>
      <c r="D24" s="4">
        <v>8832063.8300000001</v>
      </c>
      <c r="E24" s="4">
        <v>0</v>
      </c>
      <c r="F24" s="4">
        <f>D24-E24</f>
        <v>8832063.8300000001</v>
      </c>
      <c r="G24" s="4">
        <v>839754.05</v>
      </c>
      <c r="H24" s="4">
        <v>0</v>
      </c>
      <c r="I24" s="4">
        <v>0</v>
      </c>
      <c r="J24" s="4">
        <f>G24-H24-I24</f>
        <v>839754.05</v>
      </c>
      <c r="K24" s="4">
        <v>3785831.13</v>
      </c>
      <c r="L24" s="5">
        <f>(F24+J24)/C24</f>
        <v>352.4329657836243</v>
      </c>
      <c r="M24" s="5">
        <f>K24/C24</f>
        <v>137.95252450533835</v>
      </c>
      <c r="N24" s="6">
        <f>(F24+J24+K24)/C24</f>
        <v>490.38549028896261</v>
      </c>
    </row>
    <row r="25" spans="1:14" ht="15" customHeight="1">
      <c r="A25" s="1" t="s">
        <v>28</v>
      </c>
      <c r="B25" s="2" t="s">
        <v>7</v>
      </c>
      <c r="C25" s="3">
        <v>29279</v>
      </c>
      <c r="D25" s="4">
        <v>11300613.800000001</v>
      </c>
      <c r="E25" s="4">
        <v>0</v>
      </c>
      <c r="F25" s="4">
        <f>D25-E25</f>
        <v>11300613.800000001</v>
      </c>
      <c r="G25" s="4">
        <v>634921.16</v>
      </c>
      <c r="H25" s="4">
        <v>0</v>
      </c>
      <c r="I25" s="4">
        <v>0</v>
      </c>
      <c r="J25" s="4">
        <f>G25-H25-I25</f>
        <v>634921.16</v>
      </c>
      <c r="K25" s="4">
        <v>6793524.6100000003</v>
      </c>
      <c r="L25" s="5">
        <f>(F25+J25)/C25</f>
        <v>407.64831312544828</v>
      </c>
      <c r="M25" s="5">
        <f>K25/C25</f>
        <v>232.02720755490284</v>
      </c>
      <c r="N25" s="6">
        <f>(F25+J25+K25)/C25</f>
        <v>639.67552068035116</v>
      </c>
    </row>
    <row r="26" spans="1:14" ht="15" customHeight="1">
      <c r="A26" s="1" t="s">
        <v>50</v>
      </c>
      <c r="B26" s="2" t="s">
        <v>6</v>
      </c>
      <c r="C26" s="3">
        <v>27712</v>
      </c>
      <c r="D26" s="4">
        <v>6820044.8099999996</v>
      </c>
      <c r="E26" s="4">
        <v>0</v>
      </c>
      <c r="F26" s="4">
        <f>D26-E26</f>
        <v>6820044.8099999996</v>
      </c>
      <c r="G26" s="4">
        <v>263641.5</v>
      </c>
      <c r="H26" s="4">
        <v>0</v>
      </c>
      <c r="I26" s="4">
        <v>0</v>
      </c>
      <c r="J26" s="4">
        <f>G26-H26-I26</f>
        <v>263641.5</v>
      </c>
      <c r="K26" s="4">
        <v>3083776.35</v>
      </c>
      <c r="L26" s="5">
        <f>(F26+J26)/C26</f>
        <v>255.61801060912239</v>
      </c>
      <c r="M26" s="5">
        <f>K26/C26</f>
        <v>111.2794583573903</v>
      </c>
      <c r="N26" s="6">
        <f>(F26+J26+K26)/C26</f>
        <v>366.89746896651269</v>
      </c>
    </row>
    <row r="27" spans="1:14" ht="15" customHeight="1">
      <c r="A27" s="1" t="s">
        <v>66</v>
      </c>
      <c r="B27" s="2" t="s">
        <v>1</v>
      </c>
      <c r="C27" s="3">
        <v>20717</v>
      </c>
      <c r="D27" s="4">
        <v>9479129.1899999995</v>
      </c>
      <c r="E27" s="4">
        <v>0</v>
      </c>
      <c r="F27" s="4">
        <f>D27-E27</f>
        <v>9479129.1899999995</v>
      </c>
      <c r="G27" s="4">
        <v>645950.14</v>
      </c>
      <c r="H27" s="4">
        <v>0</v>
      </c>
      <c r="I27" s="4">
        <v>0</v>
      </c>
      <c r="J27" s="4">
        <f>G27-H27-I27</f>
        <v>645950.14</v>
      </c>
      <c r="K27" s="4">
        <v>4110657.96</v>
      </c>
      <c r="L27" s="5">
        <f>(F27+J27)/C27</f>
        <v>488.73289231066275</v>
      </c>
      <c r="M27" s="5">
        <f>K27/C27</f>
        <v>198.41955688564946</v>
      </c>
      <c r="N27" s="6">
        <f>(F27+J27+K27)/C27</f>
        <v>687.1524491963122</v>
      </c>
    </row>
    <row r="28" spans="1:14" ht="15" customHeight="1">
      <c r="A28" s="1" t="s">
        <v>24</v>
      </c>
      <c r="B28" s="2" t="s">
        <v>6</v>
      </c>
      <c r="C28" s="3">
        <v>24309</v>
      </c>
      <c r="D28" s="4">
        <v>10029133.76</v>
      </c>
      <c r="E28" s="4">
        <v>0</v>
      </c>
      <c r="F28" s="4">
        <f>D28-E28</f>
        <v>10029133.76</v>
      </c>
      <c r="G28" s="4">
        <v>458779.85</v>
      </c>
      <c r="H28" s="4">
        <v>0</v>
      </c>
      <c r="I28" s="4">
        <v>0</v>
      </c>
      <c r="J28" s="4">
        <f>G28-H28-I28</f>
        <v>458779.85</v>
      </c>
      <c r="K28" s="4">
        <v>5933787.3600000003</v>
      </c>
      <c r="L28" s="5">
        <f>(F28+J28)/C28</f>
        <v>431.44158994611047</v>
      </c>
      <c r="M28" s="5">
        <f>K28/C28</f>
        <v>244.09837344193511</v>
      </c>
      <c r="N28" s="6">
        <f>(F28+J28+K28)/C28</f>
        <v>675.53996338804552</v>
      </c>
    </row>
    <row r="29" spans="1:14" ht="15" customHeight="1">
      <c r="A29" s="1" t="s">
        <v>62</v>
      </c>
      <c r="B29" s="2" t="s">
        <v>5</v>
      </c>
      <c r="C29" s="3">
        <v>23497</v>
      </c>
      <c r="D29" s="4">
        <v>11418861.24</v>
      </c>
      <c r="E29" s="4">
        <v>0</v>
      </c>
      <c r="F29" s="4">
        <f>D29-E29</f>
        <v>11418861.24</v>
      </c>
      <c r="G29" s="4">
        <v>222924.77</v>
      </c>
      <c r="H29" s="4">
        <v>0</v>
      </c>
      <c r="I29" s="4">
        <v>0</v>
      </c>
      <c r="J29" s="4">
        <f>G29-H29-I29</f>
        <v>222924.77</v>
      </c>
      <c r="K29" s="4">
        <v>7626193.9199999999</v>
      </c>
      <c r="L29" s="5">
        <f>(F29+J29)/C29</f>
        <v>495.45839937013233</v>
      </c>
      <c r="M29" s="5">
        <f>K29/C29</f>
        <v>324.56032344554626</v>
      </c>
      <c r="N29" s="6">
        <f>(F29+J29+K29)/C29</f>
        <v>820.01872281567853</v>
      </c>
    </row>
    <row r="30" spans="1:14" ht="15" customHeight="1">
      <c r="A30" s="1" t="s">
        <v>69</v>
      </c>
      <c r="B30" s="2" t="s">
        <v>7</v>
      </c>
      <c r="C30" s="3">
        <v>30714</v>
      </c>
      <c r="D30" s="4">
        <v>8954561.5299999993</v>
      </c>
      <c r="E30" s="4">
        <v>0</v>
      </c>
      <c r="F30" s="4">
        <f>D30-E30</f>
        <v>8954561.5299999993</v>
      </c>
      <c r="G30" s="4">
        <v>102028.76</v>
      </c>
      <c r="H30" s="4">
        <v>0</v>
      </c>
      <c r="I30" s="4">
        <v>0</v>
      </c>
      <c r="J30" s="4">
        <f>G30-H30-I30</f>
        <v>102028.76</v>
      </c>
      <c r="K30" s="4">
        <v>4561998.01</v>
      </c>
      <c r="L30" s="5">
        <f>(F30+J30)/C30</f>
        <v>294.86847333463567</v>
      </c>
      <c r="M30" s="5">
        <f>K30/C30</f>
        <v>148.53154945627401</v>
      </c>
      <c r="N30" s="6">
        <f>(F30+J30+K30)/C30</f>
        <v>443.40002279090965</v>
      </c>
    </row>
    <row r="31" spans="1:14" ht="15" customHeight="1">
      <c r="A31" s="1" t="s">
        <v>52</v>
      </c>
      <c r="B31" s="2" t="s">
        <v>0</v>
      </c>
      <c r="C31" s="3">
        <v>22312</v>
      </c>
      <c r="D31" s="4">
        <v>5494212.8399999999</v>
      </c>
      <c r="E31" s="4">
        <v>0</v>
      </c>
      <c r="F31" s="4">
        <f>D31-E31</f>
        <v>5494212.8399999999</v>
      </c>
      <c r="G31" s="4">
        <v>281280.02</v>
      </c>
      <c r="H31" s="4">
        <v>0</v>
      </c>
      <c r="I31" s="4">
        <v>0</v>
      </c>
      <c r="J31" s="4">
        <f>G31-H31-I31</f>
        <v>281280.02</v>
      </c>
      <c r="K31" s="4">
        <v>2454277.48</v>
      </c>
      <c r="L31" s="5">
        <f>(F31+J31)/C31</f>
        <v>258.85141896737179</v>
      </c>
      <c r="M31" s="5">
        <f>K31/C31</f>
        <v>109.99809429903191</v>
      </c>
      <c r="N31" s="6">
        <f>(F31+J31+K31)/C31</f>
        <v>368.84951326640373</v>
      </c>
    </row>
    <row r="32" spans="1:14" ht="15" customHeight="1">
      <c r="A32" s="1" t="s">
        <v>70</v>
      </c>
      <c r="B32" s="2" t="s">
        <v>2</v>
      </c>
      <c r="C32" s="3">
        <v>20093</v>
      </c>
      <c r="D32" s="4">
        <v>6530800.71</v>
      </c>
      <c r="E32" s="4">
        <v>0</v>
      </c>
      <c r="F32" s="4">
        <f>D32-E32</f>
        <v>6530800.71</v>
      </c>
      <c r="G32" s="4">
        <v>226938.5</v>
      </c>
      <c r="H32" s="4">
        <v>0</v>
      </c>
      <c r="I32" s="4">
        <v>0</v>
      </c>
      <c r="J32" s="4">
        <f>G32-H32-I32</f>
        <v>226938.5</v>
      </c>
      <c r="K32" s="4">
        <v>1771624.17</v>
      </c>
      <c r="L32" s="5">
        <f>(F32+J32)/C32</f>
        <v>336.32305827900262</v>
      </c>
      <c r="M32" s="5">
        <f>K32/C32</f>
        <v>88.171212362514311</v>
      </c>
      <c r="N32" s="6">
        <f>(F32+J32+K32)/C32</f>
        <v>424.49427064151689</v>
      </c>
    </row>
    <row r="33" spans="1:14" ht="15" customHeight="1">
      <c r="A33" s="1" t="s">
        <v>36</v>
      </c>
      <c r="B33" s="2" t="s">
        <v>1</v>
      </c>
      <c r="C33" s="3">
        <v>21523</v>
      </c>
      <c r="D33" s="4">
        <v>10520349.189999999</v>
      </c>
      <c r="E33" s="4">
        <v>0</v>
      </c>
      <c r="F33" s="4">
        <f>D33-E33</f>
        <v>10520349.189999999</v>
      </c>
      <c r="G33" s="4">
        <v>112760.93</v>
      </c>
      <c r="H33" s="4">
        <v>0</v>
      </c>
      <c r="I33" s="4">
        <v>0</v>
      </c>
      <c r="J33" s="4">
        <f>G33-H33-I33</f>
        <v>112760.93</v>
      </c>
      <c r="K33" s="4">
        <v>1590853.72</v>
      </c>
      <c r="L33" s="5">
        <f>(F33+J33)/C33</f>
        <v>494.0347590949217</v>
      </c>
      <c r="M33" s="5">
        <f>K33/C33</f>
        <v>73.914125354272173</v>
      </c>
      <c r="N33" s="6">
        <f>(F33+J33+K33)/C33</f>
        <v>567.94888444919388</v>
      </c>
    </row>
    <row r="34" spans="1:14" ht="15" customHeight="1">
      <c r="A34" s="1" t="s">
        <v>63</v>
      </c>
      <c r="B34" s="2" t="s">
        <v>1</v>
      </c>
      <c r="C34" s="3">
        <v>28617</v>
      </c>
      <c r="D34" s="4">
        <v>13160290.18</v>
      </c>
      <c r="E34" s="4">
        <v>0</v>
      </c>
      <c r="F34" s="4">
        <f>D34-E34</f>
        <v>13160290.18</v>
      </c>
      <c r="G34" s="4">
        <v>850001.21</v>
      </c>
      <c r="H34" s="4">
        <v>0</v>
      </c>
      <c r="I34" s="4">
        <v>0</v>
      </c>
      <c r="J34" s="4">
        <f>G34-H34-I34</f>
        <v>850001.21</v>
      </c>
      <c r="K34" s="4">
        <v>6358172.6799999997</v>
      </c>
      <c r="L34" s="5">
        <f>(F34+J34)/C34</f>
        <v>489.57931963518189</v>
      </c>
      <c r="M34" s="5">
        <f>K34/C34</f>
        <v>222.18166404584687</v>
      </c>
      <c r="N34" s="6">
        <f>(F34+J34+K34)/C34</f>
        <v>711.76098368102873</v>
      </c>
    </row>
    <row r="35" spans="1:14" ht="15" customHeight="1">
      <c r="A35" s="1" t="s">
        <v>65</v>
      </c>
      <c r="B35" s="2" t="s">
        <v>0</v>
      </c>
      <c r="C35" s="3">
        <v>20555</v>
      </c>
      <c r="D35" s="4">
        <v>7541792.3499999996</v>
      </c>
      <c r="E35" s="4">
        <v>0</v>
      </c>
      <c r="F35" s="4">
        <f>D35-E35</f>
        <v>7541792.3499999996</v>
      </c>
      <c r="G35" s="4">
        <v>314250.05</v>
      </c>
      <c r="H35" s="4">
        <v>0</v>
      </c>
      <c r="I35" s="4">
        <v>0</v>
      </c>
      <c r="J35" s="4">
        <f>G35-H35-I35</f>
        <v>314250.05</v>
      </c>
      <c r="K35" s="4">
        <v>3709353.98</v>
      </c>
      <c r="L35" s="5">
        <f>(F35+J35)/C35</f>
        <v>382.19617611286787</v>
      </c>
      <c r="M35" s="5">
        <f>K35/C35</f>
        <v>180.45993578204815</v>
      </c>
      <c r="N35" s="6">
        <f>(F35+J35+K35)/C35</f>
        <v>562.65611189491608</v>
      </c>
    </row>
    <row r="36" spans="1:14" ht="15" customHeight="1">
      <c r="A36" s="1" t="s">
        <v>35</v>
      </c>
      <c r="B36" s="2" t="s">
        <v>4</v>
      </c>
      <c r="C36" s="3">
        <v>42645</v>
      </c>
      <c r="D36" s="4">
        <v>16976518.210000001</v>
      </c>
      <c r="E36" s="4">
        <v>0</v>
      </c>
      <c r="F36" s="4">
        <f>D36-E36</f>
        <v>16976518.210000001</v>
      </c>
      <c r="G36" s="4">
        <v>547110.57999999996</v>
      </c>
      <c r="H36" s="4">
        <v>0</v>
      </c>
      <c r="I36" s="4">
        <v>0</v>
      </c>
      <c r="J36" s="4">
        <f>G36-H36-I36</f>
        <v>547110.57999999996</v>
      </c>
      <c r="K36" s="4">
        <v>7610189.3899999997</v>
      </c>
      <c r="L36" s="5">
        <f>(F36+J36)/C36</f>
        <v>410.91871942783445</v>
      </c>
      <c r="M36" s="5">
        <f>K36/C36</f>
        <v>178.45443522101067</v>
      </c>
      <c r="N36" s="6">
        <f>(F36+J36+K36)/C36</f>
        <v>589.37315464884512</v>
      </c>
    </row>
    <row r="37" spans="1:14" ht="15" customHeight="1">
      <c r="A37" s="1" t="s">
        <v>41</v>
      </c>
      <c r="B37" s="2" t="s">
        <v>7</v>
      </c>
      <c r="C37" s="3">
        <v>47161</v>
      </c>
      <c r="D37" s="4">
        <v>15739962.4</v>
      </c>
      <c r="E37" s="4">
        <v>0</v>
      </c>
      <c r="F37" s="4">
        <f>D37-E37</f>
        <v>15739962.4</v>
      </c>
      <c r="G37" s="4">
        <v>1020371.64</v>
      </c>
      <c r="H37" s="4">
        <v>0</v>
      </c>
      <c r="I37" s="4">
        <v>0</v>
      </c>
      <c r="J37" s="4">
        <f>G37-H37-I37</f>
        <v>1020371.64</v>
      </c>
      <c r="K37" s="4">
        <v>6827353.0700000003</v>
      </c>
      <c r="L37" s="5">
        <f>(F37+J37)/C37</f>
        <v>355.38546765335769</v>
      </c>
      <c r="M37" s="5">
        <f>K37/C37</f>
        <v>144.7669275460656</v>
      </c>
      <c r="N37" s="6">
        <f>(F37+J37+K37)/C37</f>
        <v>500.15239519942327</v>
      </c>
    </row>
    <row r="38" spans="1:14" ht="15" customHeight="1">
      <c r="A38" s="1" t="s">
        <v>26</v>
      </c>
      <c r="B38" s="2" t="s">
        <v>3</v>
      </c>
      <c r="C38" s="3">
        <v>24329</v>
      </c>
      <c r="D38" s="4">
        <v>6856410.3700000001</v>
      </c>
      <c r="E38" s="4">
        <v>0</v>
      </c>
      <c r="F38" s="4">
        <f>D38-E38</f>
        <v>6856410.3700000001</v>
      </c>
      <c r="G38" s="4">
        <v>306625.86</v>
      </c>
      <c r="H38" s="4">
        <v>0</v>
      </c>
      <c r="I38" s="4">
        <v>0</v>
      </c>
      <c r="J38" s="4">
        <f>G38-H38-I38</f>
        <v>306625.86</v>
      </c>
      <c r="K38" s="4">
        <v>5745380.5899999999</v>
      </c>
      <c r="L38" s="5">
        <f>(F38+J38)/C38</f>
        <v>294.42378355049533</v>
      </c>
      <c r="M38" s="5">
        <f>K38/C38</f>
        <v>236.15358584405442</v>
      </c>
      <c r="N38" s="6">
        <f>(F38+J38+K38)/C38</f>
        <v>530.57736939454969</v>
      </c>
    </row>
    <row r="39" spans="1:14" ht="15" customHeight="1">
      <c r="A39" s="1" t="s">
        <v>58</v>
      </c>
      <c r="B39" s="2" t="s">
        <v>1</v>
      </c>
      <c r="C39" s="3">
        <v>22643</v>
      </c>
      <c r="D39" s="4">
        <v>8385972.8899999997</v>
      </c>
      <c r="E39" s="4">
        <v>0</v>
      </c>
      <c r="F39" s="4">
        <f>D39-E39</f>
        <v>8385972.8899999997</v>
      </c>
      <c r="G39" s="4">
        <v>655604.69999999995</v>
      </c>
      <c r="H39" s="4">
        <v>0</v>
      </c>
      <c r="I39" s="4">
        <v>0</v>
      </c>
      <c r="J39" s="4">
        <f>G39-H39-I39</f>
        <v>655604.69999999995</v>
      </c>
      <c r="K39" s="4">
        <v>2271209.33</v>
      </c>
      <c r="L39" s="5">
        <f>(F39+J39)/C39</f>
        <v>399.31005564633659</v>
      </c>
      <c r="M39" s="5">
        <f>K39/C39</f>
        <v>100.30514198648589</v>
      </c>
      <c r="N39" s="6">
        <f>(F39+J39+K39)/C39</f>
        <v>499.61519763282251</v>
      </c>
    </row>
    <row r="40" spans="1:14" ht="15" customHeight="1">
      <c r="A40" s="1" t="s">
        <v>45</v>
      </c>
      <c r="B40" s="2" t="s">
        <v>4</v>
      </c>
      <c r="C40" s="3">
        <v>22490</v>
      </c>
      <c r="D40" s="4">
        <v>7770400.2000000002</v>
      </c>
      <c r="E40" s="4">
        <v>0</v>
      </c>
      <c r="F40" s="4">
        <f>D40-E40</f>
        <v>7770400.2000000002</v>
      </c>
      <c r="G40" s="4">
        <v>152893.71</v>
      </c>
      <c r="H40" s="4">
        <v>0</v>
      </c>
      <c r="I40" s="4">
        <v>0</v>
      </c>
      <c r="J40" s="4">
        <f>G40-H40-I40</f>
        <v>152893.71</v>
      </c>
      <c r="K40" s="4">
        <v>2954797.84</v>
      </c>
      <c r="L40" s="5">
        <f>(F40+J40)/C40</f>
        <v>352.30297510004448</v>
      </c>
      <c r="M40" s="5">
        <f>K40/C40</f>
        <v>131.38274077367717</v>
      </c>
      <c r="N40" s="6">
        <f>(F40+J40+K40)/C40</f>
        <v>483.68571587372168</v>
      </c>
    </row>
    <row r="41" spans="1:14" ht="15" customHeight="1">
      <c r="A41" s="1" t="s">
        <v>32</v>
      </c>
      <c r="B41" s="2" t="s">
        <v>7</v>
      </c>
      <c r="C41" s="3">
        <v>27357</v>
      </c>
      <c r="D41" s="4">
        <v>8498493.8399999999</v>
      </c>
      <c r="E41" s="4">
        <v>0</v>
      </c>
      <c r="F41" s="4">
        <f>D41-E41</f>
        <v>8498493.8399999999</v>
      </c>
      <c r="G41" s="4">
        <v>407512.86</v>
      </c>
      <c r="H41" s="4">
        <v>0</v>
      </c>
      <c r="I41" s="4">
        <v>0</v>
      </c>
      <c r="J41" s="4">
        <f>G41-H41-I41</f>
        <v>407512.86</v>
      </c>
      <c r="K41" s="4">
        <v>4201547.2</v>
      </c>
      <c r="L41" s="5">
        <f>(F41+J41)/C41</f>
        <v>325.54763680228092</v>
      </c>
      <c r="M41" s="5">
        <f>K41/C41</f>
        <v>153.58216178674562</v>
      </c>
      <c r="N41" s="6">
        <f>(F41+J41+K41)/C41</f>
        <v>479.12979858902651</v>
      </c>
    </row>
    <row r="42" spans="1:14" ht="15" customHeight="1">
      <c r="A42" s="1" t="s">
        <v>21</v>
      </c>
      <c r="B42" s="2" t="s">
        <v>6</v>
      </c>
      <c r="C42" s="3">
        <v>21450</v>
      </c>
      <c r="D42" s="4">
        <v>10519967.41</v>
      </c>
      <c r="E42" s="4">
        <v>0</v>
      </c>
      <c r="F42" s="4">
        <f>D42-E42</f>
        <v>10519967.41</v>
      </c>
      <c r="G42" s="4">
        <v>500473.37</v>
      </c>
      <c r="H42" s="4">
        <v>0</v>
      </c>
      <c r="I42" s="4">
        <v>0</v>
      </c>
      <c r="J42" s="4">
        <f>G42-H42-I42</f>
        <v>500473.37</v>
      </c>
      <c r="K42" s="4">
        <v>9945757.8399999999</v>
      </c>
      <c r="L42" s="5">
        <f>(F42+J42)/C42</f>
        <v>513.77346293706296</v>
      </c>
      <c r="M42" s="5">
        <f>K42/C42</f>
        <v>463.67169417249414</v>
      </c>
      <c r="N42" s="6">
        <f>(F42+J42+K42)/C42</f>
        <v>977.44515710955693</v>
      </c>
    </row>
    <row r="43" spans="1:14" ht="15" customHeight="1">
      <c r="A43" s="1" t="s">
        <v>30</v>
      </c>
      <c r="B43" s="2" t="s">
        <v>2</v>
      </c>
      <c r="C43" s="3">
        <v>31816</v>
      </c>
      <c r="D43" s="4">
        <v>11541266.220000001</v>
      </c>
      <c r="E43" s="4">
        <v>0</v>
      </c>
      <c r="F43" s="4">
        <f>D43-E43</f>
        <v>11541266.220000001</v>
      </c>
      <c r="G43" s="4">
        <v>559298.16</v>
      </c>
      <c r="H43" s="4">
        <v>0</v>
      </c>
      <c r="I43" s="4">
        <v>0</v>
      </c>
      <c r="J43" s="4">
        <f>G43-H43-I43</f>
        <v>559298.16</v>
      </c>
      <c r="K43" s="4">
        <v>5833582.4199999999</v>
      </c>
      <c r="L43" s="5">
        <f>(F43+J43)/C43</f>
        <v>380.3295316821725</v>
      </c>
      <c r="M43" s="5">
        <f>K43/C43</f>
        <v>183.35373459894393</v>
      </c>
      <c r="N43" s="6">
        <f>(F43+J43+K43)/C43</f>
        <v>563.6832662811164</v>
      </c>
    </row>
    <row r="44" spans="1:14" ht="15" customHeight="1">
      <c r="A44" s="1" t="s">
        <v>68</v>
      </c>
      <c r="B44" s="2" t="s">
        <v>7</v>
      </c>
      <c r="C44" s="3">
        <v>38662</v>
      </c>
      <c r="D44" s="4">
        <v>9549064.1199999992</v>
      </c>
      <c r="E44" s="4">
        <v>0</v>
      </c>
      <c r="F44" s="4">
        <f>D44-E44</f>
        <v>9549064.1199999992</v>
      </c>
      <c r="G44" s="4">
        <v>498958.78</v>
      </c>
      <c r="H44" s="4">
        <v>0</v>
      </c>
      <c r="I44" s="4">
        <v>0</v>
      </c>
      <c r="J44" s="4">
        <f>G44-H44-I44</f>
        <v>498958.78</v>
      </c>
      <c r="K44" s="4">
        <v>5373941.9900000002</v>
      </c>
      <c r="L44" s="5">
        <f>(F44+J44)/C44</f>
        <v>259.89402772748429</v>
      </c>
      <c r="M44" s="5">
        <f>K44/C44</f>
        <v>138.99803398686049</v>
      </c>
      <c r="N44" s="6">
        <f>(F44+J44+K44)/C44</f>
        <v>398.89206171434478</v>
      </c>
    </row>
    <row r="45" spans="1:14" ht="15" customHeight="1">
      <c r="A45" s="1" t="s">
        <v>34</v>
      </c>
      <c r="B45" s="2" t="s">
        <v>4</v>
      </c>
      <c r="C45" s="3">
        <v>20810</v>
      </c>
      <c r="D45" s="4">
        <v>7622796.6500000004</v>
      </c>
      <c r="E45" s="4">
        <v>0</v>
      </c>
      <c r="F45" s="4">
        <f>D45-E45</f>
        <v>7622796.6500000004</v>
      </c>
      <c r="G45" s="4">
        <v>173612.11</v>
      </c>
      <c r="H45" s="4">
        <v>0</v>
      </c>
      <c r="I45" s="4">
        <v>0</v>
      </c>
      <c r="J45" s="4">
        <f>G45-H45-I45</f>
        <v>173612.11</v>
      </c>
      <c r="K45" s="4">
        <v>4158110.13</v>
      </c>
      <c r="L45" s="5">
        <f>(F45+J45)/C45</f>
        <v>374.64722537241715</v>
      </c>
      <c r="M45" s="5">
        <f>K45/C45</f>
        <v>199.81307688611244</v>
      </c>
      <c r="N45" s="6">
        <f>(F45+J45+K45)/C45</f>
        <v>574.46030225852962</v>
      </c>
    </row>
    <row r="46" spans="1:14" ht="15" customHeight="1">
      <c r="A46" s="1" t="s">
        <v>51</v>
      </c>
      <c r="B46" s="2" t="s">
        <v>4</v>
      </c>
      <c r="C46" s="3">
        <v>22092</v>
      </c>
      <c r="D46" s="4">
        <v>7173730.8700000001</v>
      </c>
      <c r="E46" s="4">
        <v>0</v>
      </c>
      <c r="F46" s="4">
        <f>D46-E46</f>
        <v>7173730.8700000001</v>
      </c>
      <c r="G46" s="4">
        <v>154802.12</v>
      </c>
      <c r="H46" s="4">
        <v>0</v>
      </c>
      <c r="I46" s="4">
        <v>0</v>
      </c>
      <c r="J46" s="4">
        <f>G46-H46-I46</f>
        <v>154802.12</v>
      </c>
      <c r="K46" s="4">
        <v>1447220.09</v>
      </c>
      <c r="L46" s="5">
        <f>(F46+J46)/C46</f>
        <v>331.72791010320481</v>
      </c>
      <c r="M46" s="5">
        <f>K46/C46</f>
        <v>65.508785533224696</v>
      </c>
      <c r="N46" s="6">
        <f>(F46+J46+K46)/C46</f>
        <v>397.23669563642949</v>
      </c>
    </row>
    <row r="47" spans="1:14" ht="15" customHeight="1">
      <c r="A47" s="1" t="s">
        <v>44</v>
      </c>
      <c r="B47" s="2" t="s">
        <v>4</v>
      </c>
      <c r="C47" s="3">
        <v>29748</v>
      </c>
      <c r="D47" s="4">
        <v>9100172.1099999994</v>
      </c>
      <c r="E47" s="4">
        <v>0</v>
      </c>
      <c r="F47" s="4">
        <f>D47-E47</f>
        <v>9100172.1099999994</v>
      </c>
      <c r="G47" s="4">
        <v>288230.15999999997</v>
      </c>
      <c r="H47" s="4">
        <v>0</v>
      </c>
      <c r="I47" s="4">
        <v>0</v>
      </c>
      <c r="J47" s="4">
        <f>G47-H47-I47</f>
        <v>288230.15999999997</v>
      </c>
      <c r="K47" s="4">
        <v>3828805.99</v>
      </c>
      <c r="L47" s="5">
        <f>(F47+J47)/C47</f>
        <v>315.5977635471292</v>
      </c>
      <c r="M47" s="5">
        <f>K47/C47</f>
        <v>128.70801364797634</v>
      </c>
      <c r="N47" s="6">
        <f>(F47+J47+K47)/C47</f>
        <v>444.30577719510552</v>
      </c>
    </row>
    <row r="48" spans="1:14" ht="15" customHeight="1">
      <c r="A48" s="1" t="s">
        <v>67</v>
      </c>
      <c r="B48" s="2" t="s">
        <v>5</v>
      </c>
      <c r="C48" s="3">
        <v>41963</v>
      </c>
      <c r="D48" s="4">
        <v>18239081.600000001</v>
      </c>
      <c r="E48" s="4">
        <v>0</v>
      </c>
      <c r="F48" s="4">
        <f>D48-E48</f>
        <v>18239081.600000001</v>
      </c>
      <c r="G48" s="4">
        <v>815329.31</v>
      </c>
      <c r="H48" s="4">
        <v>0</v>
      </c>
      <c r="I48" s="4">
        <v>0</v>
      </c>
      <c r="J48" s="4">
        <f>G48-H48-I48</f>
        <v>815329.31</v>
      </c>
      <c r="K48" s="4">
        <v>2751546</v>
      </c>
      <c r="L48" s="5">
        <f>(F48+J48)/C48</f>
        <v>454.0764699854634</v>
      </c>
      <c r="M48" s="5">
        <f>K48/C48</f>
        <v>65.570764721302098</v>
      </c>
      <c r="N48" s="6">
        <f>(F48+J48+K48)/C48</f>
        <v>519.64723470676552</v>
      </c>
    </row>
    <row r="49" spans="1:14" ht="15" customHeight="1">
      <c r="A49" s="1" t="s">
        <v>47</v>
      </c>
      <c r="B49" s="2" t="s">
        <v>7</v>
      </c>
      <c r="C49" s="3">
        <v>39509</v>
      </c>
      <c r="D49" s="4">
        <v>12507301.41</v>
      </c>
      <c r="E49" s="4">
        <v>0</v>
      </c>
      <c r="F49" s="4">
        <f>D49-E49</f>
        <v>12507301.41</v>
      </c>
      <c r="G49" s="4">
        <v>1270092.48</v>
      </c>
      <c r="H49" s="4">
        <v>0</v>
      </c>
      <c r="I49" s="4">
        <v>0</v>
      </c>
      <c r="J49" s="4">
        <f>G49-H49-I49</f>
        <v>1270092.48</v>
      </c>
      <c r="K49" s="4">
        <v>6919676.6299999999</v>
      </c>
      <c r="L49" s="5">
        <f>(F49+J49)/C49</f>
        <v>348.71532789997218</v>
      </c>
      <c r="M49" s="5">
        <f>K49/C49</f>
        <v>175.14178111316409</v>
      </c>
      <c r="N49" s="6">
        <f>(F49+J49+K49)/C49</f>
        <v>523.85710901313621</v>
      </c>
    </row>
    <row r="50" spans="1:14" ht="15" customHeight="1">
      <c r="A50" s="1" t="s">
        <v>29</v>
      </c>
      <c r="B50" s="2" t="s">
        <v>6</v>
      </c>
      <c r="C50" s="3">
        <v>33401</v>
      </c>
      <c r="D50" s="4">
        <v>12624501.91</v>
      </c>
      <c r="E50" s="4">
        <v>0</v>
      </c>
      <c r="F50" s="4">
        <f>D50-E50</f>
        <v>12624501.91</v>
      </c>
      <c r="G50" s="4">
        <v>691202.61</v>
      </c>
      <c r="H50" s="4">
        <v>0</v>
      </c>
      <c r="I50" s="4">
        <v>0</v>
      </c>
      <c r="J50" s="4">
        <f>G50-H50-I50</f>
        <v>691202.61</v>
      </c>
      <c r="K50" s="4">
        <v>7194438.6900000004</v>
      </c>
      <c r="L50" s="5">
        <f>(F50+J50)/C50</f>
        <v>398.66185204035804</v>
      </c>
      <c r="M50" s="5">
        <f>K50/C50</f>
        <v>215.39590700877221</v>
      </c>
      <c r="N50" s="6">
        <f>(F50+J50+K50)/C50</f>
        <v>614.05775904913025</v>
      </c>
    </row>
    <row r="51" spans="1:14" ht="15" customHeight="1">
      <c r="A51" s="1" t="s">
        <v>38</v>
      </c>
      <c r="B51" s="2" t="s">
        <v>7</v>
      </c>
      <c r="C51" s="3">
        <v>22138</v>
      </c>
      <c r="D51" s="4">
        <v>7384440.6699999999</v>
      </c>
      <c r="E51" s="4">
        <v>0</v>
      </c>
      <c r="F51" s="4">
        <f>D51-E51</f>
        <v>7384440.6699999999</v>
      </c>
      <c r="G51" s="4">
        <v>44381.11</v>
      </c>
      <c r="H51" s="4">
        <v>0</v>
      </c>
      <c r="I51" s="4">
        <v>0</v>
      </c>
      <c r="J51" s="4">
        <f>G51-H51-I51</f>
        <v>44381.11</v>
      </c>
      <c r="K51" s="4">
        <v>2285987.69</v>
      </c>
      <c r="L51" s="5">
        <f>(F51+J51)/C51</f>
        <v>335.5687857981751</v>
      </c>
      <c r="M51" s="5">
        <f>K51/C51</f>
        <v>103.2608044990514</v>
      </c>
      <c r="N51" s="6">
        <f>(F51+J51+K51)/C51</f>
        <v>438.8295902972265</v>
      </c>
    </row>
    <row r="52" spans="1:14" ht="15" customHeight="1">
      <c r="A52" s="1" t="s">
        <v>20</v>
      </c>
      <c r="B52" s="2" t="s">
        <v>5</v>
      </c>
      <c r="C52" s="3">
        <v>33018</v>
      </c>
      <c r="D52" s="4">
        <v>36335736.950000003</v>
      </c>
      <c r="E52" s="4">
        <v>0</v>
      </c>
      <c r="F52" s="4">
        <f>D52-E52</f>
        <v>36335736.950000003</v>
      </c>
      <c r="G52" s="4">
        <v>3709777.74</v>
      </c>
      <c r="H52" s="4">
        <v>0</v>
      </c>
      <c r="I52" s="4">
        <v>0</v>
      </c>
      <c r="J52" s="4">
        <f>G52-H52-I52</f>
        <v>3709777.74</v>
      </c>
      <c r="K52" s="4">
        <v>4975714.6500000004</v>
      </c>
      <c r="L52" s="5">
        <f>(F52+J52)/C52</f>
        <v>1212.8388966624268</v>
      </c>
      <c r="M52" s="5">
        <f>K52/C52</f>
        <v>150.69703343630749</v>
      </c>
      <c r="N52" s="6">
        <f>(F52+J52+K52)/C52</f>
        <v>1363.5359300987341</v>
      </c>
    </row>
    <row r="53" spans="1:14" ht="15" customHeight="1">
      <c r="A53" s="1" t="s">
        <v>33</v>
      </c>
      <c r="B53" s="2" t="s">
        <v>3</v>
      </c>
      <c r="C53" s="3">
        <v>34062</v>
      </c>
      <c r="D53" s="4">
        <v>14542149.25</v>
      </c>
      <c r="E53" s="4">
        <v>0</v>
      </c>
      <c r="F53" s="4">
        <f>D53-E53</f>
        <v>14542149.25</v>
      </c>
      <c r="G53" s="4">
        <v>736097.9</v>
      </c>
      <c r="H53" s="4">
        <v>0</v>
      </c>
      <c r="I53" s="4">
        <v>0</v>
      </c>
      <c r="J53" s="4">
        <f>G53-H53-I53</f>
        <v>736097.9</v>
      </c>
      <c r="K53" s="4">
        <v>5522773.25</v>
      </c>
      <c r="L53" s="5">
        <f>(F53+J53)/C53</f>
        <v>448.54228025365512</v>
      </c>
      <c r="M53" s="5">
        <f>K53/C53</f>
        <v>162.13884240502614</v>
      </c>
      <c r="N53" s="6">
        <f>(F53+J53+K53)/C53</f>
        <v>610.68112265868115</v>
      </c>
    </row>
    <row r="54" spans="1:14" ht="15" customHeight="1">
      <c r="A54" s="1" t="s">
        <v>27</v>
      </c>
      <c r="B54" s="2" t="s">
        <v>2</v>
      </c>
      <c r="C54" s="3">
        <v>27631</v>
      </c>
      <c r="D54" s="4">
        <v>8310446.3099999996</v>
      </c>
      <c r="E54" s="4">
        <v>0</v>
      </c>
      <c r="F54" s="4">
        <f>D54-E54</f>
        <v>8310446.3099999996</v>
      </c>
      <c r="G54" s="4">
        <v>230947.39</v>
      </c>
      <c r="H54" s="4">
        <v>0</v>
      </c>
      <c r="I54" s="4">
        <v>0</v>
      </c>
      <c r="J54" s="4">
        <f>G54-H54-I54</f>
        <v>230947.39</v>
      </c>
      <c r="K54" s="4">
        <v>4944898.1100000003</v>
      </c>
      <c r="L54" s="5">
        <f>(F54+J54)/C54</f>
        <v>309.12358220838911</v>
      </c>
      <c r="M54" s="5">
        <f>K54/C54</f>
        <v>178.96196699359416</v>
      </c>
      <c r="N54" s="6">
        <f>(F54+J54+K54)/C54</f>
        <v>488.08554920198321</v>
      </c>
    </row>
  </sheetData>
  <sortState ref="A10:N54">
    <sortCondition ref="A10:A54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Normal="100" workbookViewId="0">
      <selection activeCell="V50" sqref="V50"/>
    </sheetView>
  </sheetViews>
  <sheetFormatPr baseColWidth="10" defaultColWidth="7.109375" defaultRowHeight="18"/>
  <cols>
    <col min="1" max="1" width="28.109375" style="45" customWidth="1"/>
    <col min="2" max="2" width="15.6640625" style="45" customWidth="1"/>
    <col min="3" max="3" width="11" style="46" customWidth="1"/>
    <col min="4" max="4" width="14.109375" style="45" hidden="1" customWidth="1"/>
    <col min="5" max="5" width="12.6640625" style="45" hidden="1" customWidth="1"/>
    <col min="6" max="6" width="14.44140625" style="45" hidden="1" customWidth="1"/>
    <col min="7" max="7" width="14.33203125" style="47" hidden="1" customWidth="1"/>
    <col min="8" max="8" width="12.6640625" style="45" hidden="1" customWidth="1"/>
    <col min="9" max="9" width="13.5546875" style="45" hidden="1" customWidth="1"/>
    <col min="10" max="10" width="13.6640625" style="45" hidden="1" customWidth="1"/>
    <col min="11" max="11" width="16.5546875" style="45" hidden="1" customWidth="1"/>
    <col min="12" max="12" width="15.44140625" style="45" customWidth="1"/>
    <col min="13" max="13" width="14.88671875" style="45" customWidth="1"/>
    <col min="14" max="14" width="18" style="45" customWidth="1"/>
    <col min="15" max="16384" width="7.109375" style="45"/>
  </cols>
  <sheetData>
    <row r="1" spans="1:14" s="32" customFormat="1" ht="16.8">
      <c r="C1" s="33"/>
      <c r="D1" s="34"/>
      <c r="E1" s="34"/>
      <c r="F1" s="34"/>
      <c r="G1" s="34"/>
      <c r="H1" s="34"/>
      <c r="I1" s="34"/>
      <c r="J1" s="34"/>
      <c r="K1" s="34"/>
      <c r="M1" s="35"/>
    </row>
    <row r="2" spans="1:14" s="32" customFormat="1" ht="24" customHeight="1">
      <c r="A2" s="11"/>
      <c r="B2" s="11"/>
      <c r="C2" s="12"/>
      <c r="D2" s="11"/>
      <c r="E2" s="11"/>
      <c r="F2" s="11"/>
      <c r="G2" s="13"/>
      <c r="H2" s="11"/>
      <c r="I2" s="11"/>
      <c r="J2" s="11"/>
      <c r="K2" s="11"/>
      <c r="L2" s="11"/>
      <c r="M2" s="11"/>
    </row>
    <row r="3" spans="1:14" s="32" customFormat="1" ht="39" customHeight="1">
      <c r="A3" s="50" t="s">
        <v>71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32" customFormat="1" ht="21.6">
      <c r="A4" s="61" t="s">
        <v>59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s="32" customFormat="1" ht="16.8">
      <c r="A5" s="48" t="s">
        <v>72</v>
      </c>
      <c r="B5" s="36"/>
      <c r="C5" s="37"/>
      <c r="D5" s="38"/>
      <c r="E5" s="38"/>
      <c r="F5" s="38"/>
      <c r="G5" s="38"/>
      <c r="H5" s="38"/>
      <c r="I5" s="38"/>
      <c r="J5" s="38"/>
      <c r="K5" s="38"/>
      <c r="L5" s="39"/>
      <c r="M5" s="40"/>
    </row>
    <row r="6" spans="1:14" s="32" customFormat="1" ht="16.8">
      <c r="A6" s="49" t="s">
        <v>8</v>
      </c>
      <c r="B6" s="42"/>
      <c r="C6" s="43"/>
      <c r="D6" s="44"/>
      <c r="E6" s="44"/>
      <c r="F6" s="44"/>
      <c r="G6" s="44"/>
      <c r="H6" s="44"/>
      <c r="I6" s="44"/>
      <c r="J6" s="39"/>
      <c r="K6" s="44"/>
      <c r="L6" s="39"/>
      <c r="M6" s="40"/>
    </row>
    <row r="7" spans="1:14" s="32" customFormat="1" ht="16.8">
      <c r="A7" s="41"/>
      <c r="B7" s="42"/>
      <c r="C7" s="43"/>
      <c r="D7" s="44"/>
      <c r="E7" s="44"/>
      <c r="F7" s="44"/>
      <c r="G7" s="44"/>
      <c r="H7" s="44"/>
      <c r="I7" s="44"/>
      <c r="J7" s="39"/>
      <c r="K7" s="44"/>
      <c r="L7" s="39"/>
      <c r="M7" s="40"/>
    </row>
    <row r="8" spans="1:14">
      <c r="A8" s="42"/>
      <c r="B8" s="42"/>
      <c r="C8" s="43"/>
      <c r="D8" s="52" t="s">
        <v>9</v>
      </c>
      <c r="E8" s="53"/>
      <c r="F8" s="53"/>
      <c r="G8" s="53"/>
      <c r="H8" s="53"/>
      <c r="I8" s="53"/>
      <c r="J8" s="53"/>
      <c r="K8" s="54"/>
      <c r="L8" s="58" t="s">
        <v>10</v>
      </c>
      <c r="M8" s="59"/>
      <c r="N8" s="60"/>
    </row>
    <row r="9" spans="1:14" ht="50.4">
      <c r="A9" s="23" t="s">
        <v>11</v>
      </c>
      <c r="B9" s="23" t="s">
        <v>12</v>
      </c>
      <c r="C9" s="23" t="s">
        <v>13</v>
      </c>
      <c r="D9" s="24" t="s">
        <v>14</v>
      </c>
      <c r="E9" s="24" t="s">
        <v>15</v>
      </c>
      <c r="F9" s="24" t="s">
        <v>54</v>
      </c>
      <c r="G9" s="24" t="s">
        <v>16</v>
      </c>
      <c r="H9" s="24" t="s">
        <v>57</v>
      </c>
      <c r="I9" s="24" t="s">
        <v>56</v>
      </c>
      <c r="J9" s="24" t="s">
        <v>55</v>
      </c>
      <c r="K9" s="24" t="s">
        <v>17</v>
      </c>
      <c r="L9" s="25" t="s">
        <v>18</v>
      </c>
      <c r="M9" s="25" t="s">
        <v>17</v>
      </c>
      <c r="N9" s="26" t="s">
        <v>19</v>
      </c>
    </row>
    <row r="10" spans="1:14">
      <c r="A10" s="1" t="s">
        <v>20</v>
      </c>
      <c r="B10" s="2" t="s">
        <v>5</v>
      </c>
      <c r="C10" s="3">
        <v>33018</v>
      </c>
      <c r="D10" s="4">
        <v>36335736.950000003</v>
      </c>
      <c r="E10" s="4">
        <v>0</v>
      </c>
      <c r="F10" s="4">
        <f>D10-E10</f>
        <v>36335736.950000003</v>
      </c>
      <c r="G10" s="4">
        <v>3709777.74</v>
      </c>
      <c r="H10" s="4">
        <v>0</v>
      </c>
      <c r="I10" s="4">
        <v>0</v>
      </c>
      <c r="J10" s="4">
        <f>G10-H10-I10</f>
        <v>3709777.74</v>
      </c>
      <c r="K10" s="4">
        <v>4975714.6500000004</v>
      </c>
      <c r="L10" s="5">
        <f>(F10+J10)/C10</f>
        <v>1212.8388966624268</v>
      </c>
      <c r="M10" s="5">
        <f>K10/C10</f>
        <v>150.69703343630749</v>
      </c>
      <c r="N10" s="6">
        <f>(F10+J10+K10)/C10</f>
        <v>1363.5359300987341</v>
      </c>
    </row>
    <row r="11" spans="1:14">
      <c r="A11" s="1" t="s">
        <v>21</v>
      </c>
      <c r="B11" s="2" t="s">
        <v>6</v>
      </c>
      <c r="C11" s="3">
        <v>21450</v>
      </c>
      <c r="D11" s="4">
        <v>10519967.41</v>
      </c>
      <c r="E11" s="4">
        <v>0</v>
      </c>
      <c r="F11" s="4">
        <f>D11-E11</f>
        <v>10519967.41</v>
      </c>
      <c r="G11" s="4">
        <v>500473.37</v>
      </c>
      <c r="H11" s="4">
        <v>0</v>
      </c>
      <c r="I11" s="4">
        <v>0</v>
      </c>
      <c r="J11" s="4">
        <f>G11-H11-I11</f>
        <v>500473.37</v>
      </c>
      <c r="K11" s="4">
        <v>9945757.8399999999</v>
      </c>
      <c r="L11" s="5">
        <f>(F11+J11)/C11</f>
        <v>513.77346293706296</v>
      </c>
      <c r="M11" s="5">
        <f>K11/C11</f>
        <v>463.67169417249414</v>
      </c>
      <c r="N11" s="6">
        <f>(F11+J11+K11)/C11</f>
        <v>977.44515710955693</v>
      </c>
    </row>
    <row r="12" spans="1:14">
      <c r="A12" s="1" t="s">
        <v>22</v>
      </c>
      <c r="B12" s="2" t="s">
        <v>5</v>
      </c>
      <c r="C12" s="3">
        <v>24069</v>
      </c>
      <c r="D12" s="4">
        <v>13332100.68</v>
      </c>
      <c r="E12" s="4">
        <v>0</v>
      </c>
      <c r="F12" s="4">
        <f>D12-E12</f>
        <v>13332100.68</v>
      </c>
      <c r="G12" s="4">
        <v>1610461.22</v>
      </c>
      <c r="H12" s="4">
        <v>0</v>
      </c>
      <c r="I12" s="4">
        <v>0</v>
      </c>
      <c r="J12" s="4">
        <f>G12-H12-I12</f>
        <v>1610461.22</v>
      </c>
      <c r="K12" s="4">
        <v>6714990.0899999999</v>
      </c>
      <c r="L12" s="5">
        <f>(F12+J12)/C12</f>
        <v>620.8218829199385</v>
      </c>
      <c r="M12" s="5">
        <f>K12/C12</f>
        <v>278.98915991524365</v>
      </c>
      <c r="N12" s="6">
        <f>(F12+J12+K12)/C12</f>
        <v>899.81104283518232</v>
      </c>
    </row>
    <row r="13" spans="1:14">
      <c r="A13" s="1" t="s">
        <v>64</v>
      </c>
      <c r="B13" s="2" t="s">
        <v>0</v>
      </c>
      <c r="C13" s="3">
        <v>26748</v>
      </c>
      <c r="D13" s="4">
        <v>20130735.260000002</v>
      </c>
      <c r="E13" s="4">
        <v>0</v>
      </c>
      <c r="F13" s="4">
        <f>D13-E13</f>
        <v>20130735.260000002</v>
      </c>
      <c r="G13" s="4">
        <v>-543.66999999999996</v>
      </c>
      <c r="H13" s="4">
        <v>0</v>
      </c>
      <c r="I13" s="4">
        <v>0</v>
      </c>
      <c r="J13" s="4">
        <f>G13-H13-I13</f>
        <v>-543.66999999999996</v>
      </c>
      <c r="K13" s="4">
        <v>2938818.33</v>
      </c>
      <c r="L13" s="5">
        <f>(F13+J13)/C13</f>
        <v>752.58679490055329</v>
      </c>
      <c r="M13" s="5">
        <f>K13/C13</f>
        <v>109.87058209959623</v>
      </c>
      <c r="N13" s="6">
        <f>(F13+J13+K13)/C13</f>
        <v>862.45737700014956</v>
      </c>
    </row>
    <row r="14" spans="1:14">
      <c r="A14" s="1" t="s">
        <v>62</v>
      </c>
      <c r="B14" s="2" t="s">
        <v>5</v>
      </c>
      <c r="C14" s="3">
        <v>23497</v>
      </c>
      <c r="D14" s="4">
        <v>11418861.24</v>
      </c>
      <c r="E14" s="4">
        <v>0</v>
      </c>
      <c r="F14" s="4">
        <f>D14-E14</f>
        <v>11418861.24</v>
      </c>
      <c r="G14" s="4">
        <v>222924.77</v>
      </c>
      <c r="H14" s="4">
        <v>0</v>
      </c>
      <c r="I14" s="4">
        <v>0</v>
      </c>
      <c r="J14" s="4">
        <f>G14-H14-I14</f>
        <v>222924.77</v>
      </c>
      <c r="K14" s="4">
        <v>7626193.9199999999</v>
      </c>
      <c r="L14" s="5">
        <f>(F14+J14)/C14</f>
        <v>495.45839937013233</v>
      </c>
      <c r="M14" s="5">
        <f>K14/C14</f>
        <v>324.56032344554626</v>
      </c>
      <c r="N14" s="6">
        <f>(F14+J14+K14)/C14</f>
        <v>820.01872281567853</v>
      </c>
    </row>
    <row r="15" spans="1:14">
      <c r="A15" s="1" t="s">
        <v>53</v>
      </c>
      <c r="B15" s="2" t="s">
        <v>1</v>
      </c>
      <c r="C15" s="3">
        <v>21725</v>
      </c>
      <c r="D15" s="4">
        <v>11687295.119999999</v>
      </c>
      <c r="E15" s="4">
        <v>0</v>
      </c>
      <c r="F15" s="4">
        <f>D15-E15</f>
        <v>11687295.119999999</v>
      </c>
      <c r="G15" s="4">
        <v>1680539.05</v>
      </c>
      <c r="H15" s="4">
        <v>0</v>
      </c>
      <c r="I15" s="4">
        <v>0</v>
      </c>
      <c r="J15" s="4">
        <f>G15-H15-I15</f>
        <v>1680539.05</v>
      </c>
      <c r="K15" s="4">
        <v>3556172.48</v>
      </c>
      <c r="L15" s="5">
        <f>(F15+J15)/C15</f>
        <v>615.32033003452239</v>
      </c>
      <c r="M15" s="5">
        <f>K15/C15</f>
        <v>163.69033279631762</v>
      </c>
      <c r="N15" s="6">
        <f>(F15+J15+K15)/C15</f>
        <v>779.01066283084003</v>
      </c>
    </row>
    <row r="16" spans="1:14">
      <c r="A16" s="1" t="s">
        <v>23</v>
      </c>
      <c r="B16" s="2" t="s">
        <v>6</v>
      </c>
      <c r="C16" s="3">
        <v>42531</v>
      </c>
      <c r="D16" s="4">
        <v>18021813.329999998</v>
      </c>
      <c r="E16" s="4">
        <v>0</v>
      </c>
      <c r="F16" s="4">
        <f>D16-E16</f>
        <v>18021813.329999998</v>
      </c>
      <c r="G16" s="4">
        <v>903276.92</v>
      </c>
      <c r="H16" s="4">
        <v>0</v>
      </c>
      <c r="I16" s="4">
        <v>0</v>
      </c>
      <c r="J16" s="4">
        <f>G16-H16-I16</f>
        <v>903276.92</v>
      </c>
      <c r="K16" s="4">
        <v>12860303.68</v>
      </c>
      <c r="L16" s="5">
        <f>(F16+J16)/C16</f>
        <v>444.97167360278382</v>
      </c>
      <c r="M16" s="5">
        <f>K16/C16</f>
        <v>302.37482495121208</v>
      </c>
      <c r="N16" s="6">
        <f>(F16+J16+K16)/C16</f>
        <v>747.34649855399596</v>
      </c>
    </row>
    <row r="17" spans="1:14">
      <c r="A17" s="1" t="s">
        <v>63</v>
      </c>
      <c r="B17" s="2" t="s">
        <v>1</v>
      </c>
      <c r="C17" s="3">
        <v>28617</v>
      </c>
      <c r="D17" s="4">
        <v>13160290.18</v>
      </c>
      <c r="E17" s="4">
        <v>0</v>
      </c>
      <c r="F17" s="4">
        <f>D17-E17</f>
        <v>13160290.18</v>
      </c>
      <c r="G17" s="4">
        <v>850001.21</v>
      </c>
      <c r="H17" s="4">
        <v>0</v>
      </c>
      <c r="I17" s="4">
        <v>0</v>
      </c>
      <c r="J17" s="4">
        <f>G17-H17-I17</f>
        <v>850001.21</v>
      </c>
      <c r="K17" s="4">
        <v>6358172.6799999997</v>
      </c>
      <c r="L17" s="5">
        <f>(F17+J17)/C17</f>
        <v>489.57931963518189</v>
      </c>
      <c r="M17" s="5">
        <f>K17/C17</f>
        <v>222.18166404584687</v>
      </c>
      <c r="N17" s="6">
        <f>(F17+J17+K17)/C17</f>
        <v>711.76098368102873</v>
      </c>
    </row>
    <row r="18" spans="1:14">
      <c r="A18" s="1" t="s">
        <v>66</v>
      </c>
      <c r="B18" s="2" t="s">
        <v>1</v>
      </c>
      <c r="C18" s="3">
        <v>20717</v>
      </c>
      <c r="D18" s="4">
        <v>9479129.1899999995</v>
      </c>
      <c r="E18" s="4">
        <v>0</v>
      </c>
      <c r="F18" s="4">
        <f>D18-E18</f>
        <v>9479129.1899999995</v>
      </c>
      <c r="G18" s="4">
        <v>645950.14</v>
      </c>
      <c r="H18" s="4">
        <v>0</v>
      </c>
      <c r="I18" s="4">
        <v>0</v>
      </c>
      <c r="J18" s="4">
        <f>G18-H18-I18</f>
        <v>645950.14</v>
      </c>
      <c r="K18" s="4">
        <v>4110657.96</v>
      </c>
      <c r="L18" s="5">
        <f>(F18+J18)/C18</f>
        <v>488.73289231066275</v>
      </c>
      <c r="M18" s="5">
        <f>K18/C18</f>
        <v>198.41955688564946</v>
      </c>
      <c r="N18" s="6">
        <f>(F18+J18+K18)/C18</f>
        <v>687.1524491963122</v>
      </c>
    </row>
    <row r="19" spans="1:14">
      <c r="A19" s="1" t="s">
        <v>24</v>
      </c>
      <c r="B19" s="2" t="s">
        <v>6</v>
      </c>
      <c r="C19" s="3">
        <v>24309</v>
      </c>
      <c r="D19" s="4">
        <v>10029133.76</v>
      </c>
      <c r="E19" s="4">
        <v>0</v>
      </c>
      <c r="F19" s="4">
        <f>D19-E19</f>
        <v>10029133.76</v>
      </c>
      <c r="G19" s="4">
        <v>458779.85</v>
      </c>
      <c r="H19" s="4">
        <v>0</v>
      </c>
      <c r="I19" s="4">
        <v>0</v>
      </c>
      <c r="J19" s="4">
        <f>G19-H19-I19</f>
        <v>458779.85</v>
      </c>
      <c r="K19" s="4">
        <v>5933787.3600000003</v>
      </c>
      <c r="L19" s="5">
        <f>(F19+J19)/C19</f>
        <v>431.44158994611047</v>
      </c>
      <c r="M19" s="5">
        <f>K19/C19</f>
        <v>244.09837344193511</v>
      </c>
      <c r="N19" s="6">
        <f>(F19+J19+K19)/C19</f>
        <v>675.53996338804552</v>
      </c>
    </row>
    <row r="20" spans="1:14">
      <c r="A20" s="1" t="s">
        <v>40</v>
      </c>
      <c r="B20" s="2" t="s">
        <v>3</v>
      </c>
      <c r="C20" s="3">
        <v>36030</v>
      </c>
      <c r="D20" s="4">
        <v>12908568.66</v>
      </c>
      <c r="E20" s="4">
        <v>0</v>
      </c>
      <c r="F20" s="4">
        <f>D20-E20</f>
        <v>12908568.66</v>
      </c>
      <c r="G20" s="4">
        <v>2500300.0299999998</v>
      </c>
      <c r="H20" s="4">
        <v>0</v>
      </c>
      <c r="I20" s="4">
        <v>0</v>
      </c>
      <c r="J20" s="4">
        <f>G20-H20-I20</f>
        <v>2500300.0299999998</v>
      </c>
      <c r="K20" s="4">
        <v>8542921.4499999993</v>
      </c>
      <c r="L20" s="5">
        <f>(F20+J20)/C20</f>
        <v>427.66774049403273</v>
      </c>
      <c r="M20" s="5">
        <f>K20/C20</f>
        <v>237.10578545656395</v>
      </c>
      <c r="N20" s="6">
        <f>(F20+J20+K20)/C20</f>
        <v>664.77352595059676</v>
      </c>
    </row>
    <row r="21" spans="1:14">
      <c r="A21" s="1" t="s">
        <v>28</v>
      </c>
      <c r="B21" s="2" t="s">
        <v>7</v>
      </c>
      <c r="C21" s="3">
        <v>29279</v>
      </c>
      <c r="D21" s="4">
        <v>11300613.800000001</v>
      </c>
      <c r="E21" s="4">
        <v>0</v>
      </c>
      <c r="F21" s="4">
        <f>D21-E21</f>
        <v>11300613.800000001</v>
      </c>
      <c r="G21" s="4">
        <v>634921.16</v>
      </c>
      <c r="H21" s="4">
        <v>0</v>
      </c>
      <c r="I21" s="4">
        <v>0</v>
      </c>
      <c r="J21" s="4">
        <f>G21-H21-I21</f>
        <v>634921.16</v>
      </c>
      <c r="K21" s="4">
        <v>6793524.6100000003</v>
      </c>
      <c r="L21" s="5">
        <f>(F21+J21)/C21</f>
        <v>407.64831312544828</v>
      </c>
      <c r="M21" s="5">
        <f>K21/C21</f>
        <v>232.02720755490284</v>
      </c>
      <c r="N21" s="6">
        <f>(F21+J21+K21)/C21</f>
        <v>639.67552068035116</v>
      </c>
    </row>
    <row r="22" spans="1:14">
      <c r="A22" s="1" t="s">
        <v>29</v>
      </c>
      <c r="B22" s="2" t="s">
        <v>6</v>
      </c>
      <c r="C22" s="3">
        <v>33401</v>
      </c>
      <c r="D22" s="4">
        <v>12624501.91</v>
      </c>
      <c r="E22" s="4">
        <v>0</v>
      </c>
      <c r="F22" s="4">
        <f>D22-E22</f>
        <v>12624501.91</v>
      </c>
      <c r="G22" s="4">
        <v>691202.61</v>
      </c>
      <c r="H22" s="4">
        <v>0</v>
      </c>
      <c r="I22" s="4">
        <v>0</v>
      </c>
      <c r="J22" s="4">
        <f>G22-H22-I22</f>
        <v>691202.61</v>
      </c>
      <c r="K22" s="4">
        <v>7194438.6900000004</v>
      </c>
      <c r="L22" s="5">
        <f>(F22+J22)/C22</f>
        <v>398.66185204035804</v>
      </c>
      <c r="M22" s="5">
        <f>K22/C22</f>
        <v>215.39590700877221</v>
      </c>
      <c r="N22" s="6">
        <f>(F22+J22+K22)/C22</f>
        <v>614.05775904913025</v>
      </c>
    </row>
    <row r="23" spans="1:14">
      <c r="A23" s="1" t="s">
        <v>33</v>
      </c>
      <c r="B23" s="2" t="s">
        <v>3</v>
      </c>
      <c r="C23" s="3">
        <v>34062</v>
      </c>
      <c r="D23" s="4">
        <v>14542149.25</v>
      </c>
      <c r="E23" s="4">
        <v>0</v>
      </c>
      <c r="F23" s="4">
        <f>D23-E23</f>
        <v>14542149.25</v>
      </c>
      <c r="G23" s="4">
        <v>736097.9</v>
      </c>
      <c r="H23" s="4">
        <v>0</v>
      </c>
      <c r="I23" s="4">
        <v>0</v>
      </c>
      <c r="J23" s="4">
        <f>G23-H23-I23</f>
        <v>736097.9</v>
      </c>
      <c r="K23" s="4">
        <v>5522773.25</v>
      </c>
      <c r="L23" s="5">
        <f>(F23+J23)/C23</f>
        <v>448.54228025365512</v>
      </c>
      <c r="M23" s="5">
        <f>K23/C23</f>
        <v>162.13884240502614</v>
      </c>
      <c r="N23" s="6">
        <f>(F23+J23+K23)/C23</f>
        <v>610.68112265868115</v>
      </c>
    </row>
    <row r="24" spans="1:14">
      <c r="A24" s="1" t="s">
        <v>61</v>
      </c>
      <c r="B24" s="2" t="s">
        <v>5</v>
      </c>
      <c r="C24" s="3">
        <v>30953</v>
      </c>
      <c r="D24" s="4">
        <v>14627879.810000001</v>
      </c>
      <c r="E24" s="4">
        <v>0</v>
      </c>
      <c r="F24" s="4">
        <f>D24-E24</f>
        <v>14627879.810000001</v>
      </c>
      <c r="G24" s="4">
        <v>663312.27</v>
      </c>
      <c r="H24" s="4">
        <v>0</v>
      </c>
      <c r="I24" s="4">
        <v>0</v>
      </c>
      <c r="J24" s="4">
        <f>G24-H24-I24</f>
        <v>663312.27</v>
      </c>
      <c r="K24" s="4">
        <v>3085386.06</v>
      </c>
      <c r="L24" s="5">
        <f>(F24+J24)/C24</f>
        <v>494.01324847349207</v>
      </c>
      <c r="M24" s="5">
        <f>K24/C24</f>
        <v>99.679709882725419</v>
      </c>
      <c r="N24" s="6">
        <f>(F24+J24+K24)/C24</f>
        <v>593.69295835621756</v>
      </c>
    </row>
    <row r="25" spans="1:14">
      <c r="A25" s="1" t="s">
        <v>35</v>
      </c>
      <c r="B25" s="2" t="s">
        <v>4</v>
      </c>
      <c r="C25" s="3">
        <v>42645</v>
      </c>
      <c r="D25" s="4">
        <v>16976518.210000001</v>
      </c>
      <c r="E25" s="4">
        <v>0</v>
      </c>
      <c r="F25" s="4">
        <f>D25-E25</f>
        <v>16976518.210000001</v>
      </c>
      <c r="G25" s="4">
        <v>547110.57999999996</v>
      </c>
      <c r="H25" s="4">
        <v>0</v>
      </c>
      <c r="I25" s="4">
        <v>0</v>
      </c>
      <c r="J25" s="4">
        <f>G25-H25-I25</f>
        <v>547110.57999999996</v>
      </c>
      <c r="K25" s="4">
        <v>7610189.3899999997</v>
      </c>
      <c r="L25" s="5">
        <f>(F25+J25)/C25</f>
        <v>410.91871942783445</v>
      </c>
      <c r="M25" s="5">
        <f>K25/C25</f>
        <v>178.45443522101067</v>
      </c>
      <c r="N25" s="6">
        <f>(F25+J25+K25)/C25</f>
        <v>589.37315464884512</v>
      </c>
    </row>
    <row r="26" spans="1:14">
      <c r="A26" s="1" t="s">
        <v>34</v>
      </c>
      <c r="B26" s="2" t="s">
        <v>4</v>
      </c>
      <c r="C26" s="3">
        <v>20810</v>
      </c>
      <c r="D26" s="4">
        <v>7622796.6500000004</v>
      </c>
      <c r="E26" s="4">
        <v>0</v>
      </c>
      <c r="F26" s="4">
        <f>D26-E26</f>
        <v>7622796.6500000004</v>
      </c>
      <c r="G26" s="4">
        <v>173612.11</v>
      </c>
      <c r="H26" s="4">
        <v>0</v>
      </c>
      <c r="I26" s="4">
        <v>0</v>
      </c>
      <c r="J26" s="4">
        <f>G26-H26-I26</f>
        <v>173612.11</v>
      </c>
      <c r="K26" s="4">
        <v>4158110.13</v>
      </c>
      <c r="L26" s="5">
        <f>(F26+J26)/C26</f>
        <v>374.64722537241715</v>
      </c>
      <c r="M26" s="5">
        <f>K26/C26</f>
        <v>199.81307688611244</v>
      </c>
      <c r="N26" s="6">
        <f>(F26+J26+K26)/C26</f>
        <v>574.46030225852962</v>
      </c>
    </row>
    <row r="27" spans="1:14">
      <c r="A27" s="1" t="s">
        <v>36</v>
      </c>
      <c r="B27" s="2" t="s">
        <v>1</v>
      </c>
      <c r="C27" s="3">
        <v>21523</v>
      </c>
      <c r="D27" s="4">
        <v>10520349.189999999</v>
      </c>
      <c r="E27" s="4">
        <v>0</v>
      </c>
      <c r="F27" s="4">
        <f>D27-E27</f>
        <v>10520349.189999999</v>
      </c>
      <c r="G27" s="4">
        <v>112760.93</v>
      </c>
      <c r="H27" s="4">
        <v>0</v>
      </c>
      <c r="I27" s="4">
        <v>0</v>
      </c>
      <c r="J27" s="4">
        <f>G27-H27-I27</f>
        <v>112760.93</v>
      </c>
      <c r="K27" s="4">
        <v>1590853.72</v>
      </c>
      <c r="L27" s="5">
        <f>(F27+J27)/C27</f>
        <v>494.0347590949217</v>
      </c>
      <c r="M27" s="5">
        <f>K27/C27</f>
        <v>73.914125354272173</v>
      </c>
      <c r="N27" s="6">
        <f>(F27+J27+K27)/C27</f>
        <v>567.94888444919388</v>
      </c>
    </row>
    <row r="28" spans="1:14">
      <c r="A28" s="1" t="s">
        <v>30</v>
      </c>
      <c r="B28" s="2" t="s">
        <v>2</v>
      </c>
      <c r="C28" s="3">
        <v>31816</v>
      </c>
      <c r="D28" s="4">
        <v>11541266.220000001</v>
      </c>
      <c r="E28" s="4">
        <v>0</v>
      </c>
      <c r="F28" s="4">
        <f>D28-E28</f>
        <v>11541266.220000001</v>
      </c>
      <c r="G28" s="4">
        <v>559298.16</v>
      </c>
      <c r="H28" s="4">
        <v>0</v>
      </c>
      <c r="I28" s="4">
        <v>0</v>
      </c>
      <c r="J28" s="4">
        <f>G28-H28-I28</f>
        <v>559298.16</v>
      </c>
      <c r="K28" s="4">
        <v>5833582.4199999999</v>
      </c>
      <c r="L28" s="5">
        <f>(F28+J28)/C28</f>
        <v>380.3295316821725</v>
      </c>
      <c r="M28" s="5">
        <f>K28/C28</f>
        <v>183.35373459894393</v>
      </c>
      <c r="N28" s="6">
        <f>(F28+J28+K28)/C28</f>
        <v>563.6832662811164</v>
      </c>
    </row>
    <row r="29" spans="1:14">
      <c r="A29" s="1" t="s">
        <v>65</v>
      </c>
      <c r="B29" s="2" t="s">
        <v>0</v>
      </c>
      <c r="C29" s="3">
        <v>20555</v>
      </c>
      <c r="D29" s="4">
        <v>7541792.3499999996</v>
      </c>
      <c r="E29" s="4">
        <v>0</v>
      </c>
      <c r="F29" s="4">
        <f>D29-E29</f>
        <v>7541792.3499999996</v>
      </c>
      <c r="G29" s="4">
        <v>314250.05</v>
      </c>
      <c r="H29" s="4">
        <v>0</v>
      </c>
      <c r="I29" s="4">
        <v>0</v>
      </c>
      <c r="J29" s="4">
        <f>G29-H29-I29</f>
        <v>314250.05</v>
      </c>
      <c r="K29" s="4">
        <v>3709353.98</v>
      </c>
      <c r="L29" s="5">
        <f>(F29+J29)/C29</f>
        <v>382.19617611286787</v>
      </c>
      <c r="M29" s="5">
        <f>K29/C29</f>
        <v>180.45993578204815</v>
      </c>
      <c r="N29" s="6">
        <f>(F29+J29+K29)/C29</f>
        <v>562.65611189491608</v>
      </c>
    </row>
    <row r="30" spans="1:14">
      <c r="A30" s="1" t="s">
        <v>25</v>
      </c>
      <c r="B30" s="2" t="s">
        <v>6</v>
      </c>
      <c r="C30" s="3">
        <v>41184</v>
      </c>
      <c r="D30" s="4">
        <v>19469218.59</v>
      </c>
      <c r="E30" s="4">
        <v>0</v>
      </c>
      <c r="F30" s="4">
        <f>D30-E30</f>
        <v>19469218.59</v>
      </c>
      <c r="G30" s="4">
        <v>423895.51</v>
      </c>
      <c r="H30" s="4">
        <v>0</v>
      </c>
      <c r="I30" s="4">
        <v>0</v>
      </c>
      <c r="J30" s="4">
        <f>G30-H30-I30</f>
        <v>423895.51</v>
      </c>
      <c r="K30" s="4">
        <v>2956746.47</v>
      </c>
      <c r="L30" s="5">
        <f>(F30+J30)/C30</f>
        <v>483.03015977078479</v>
      </c>
      <c r="M30" s="5">
        <f>K30/C30</f>
        <v>71.793572018259525</v>
      </c>
      <c r="N30" s="6">
        <f>(F30+J30+K30)/C30</f>
        <v>554.82373178904425</v>
      </c>
    </row>
    <row r="31" spans="1:14">
      <c r="A31" s="1" t="s">
        <v>31</v>
      </c>
      <c r="B31" s="2" t="s">
        <v>4</v>
      </c>
      <c r="C31" s="3">
        <v>20097</v>
      </c>
      <c r="D31" s="4">
        <v>6961818.3200000003</v>
      </c>
      <c r="E31" s="4">
        <v>0</v>
      </c>
      <c r="F31" s="4">
        <f>D31-E31</f>
        <v>6961818.3200000003</v>
      </c>
      <c r="G31" s="4">
        <v>123097.96</v>
      </c>
      <c r="H31" s="4">
        <v>0</v>
      </c>
      <c r="I31" s="4">
        <v>0</v>
      </c>
      <c r="J31" s="4">
        <f>G31-H31-I31</f>
        <v>123097.96</v>
      </c>
      <c r="K31" s="4">
        <v>3968197.23</v>
      </c>
      <c r="L31" s="5">
        <f>(F31+J31)/C31</f>
        <v>352.5360143304971</v>
      </c>
      <c r="M31" s="5">
        <f>K31/C31</f>
        <v>197.45221824152858</v>
      </c>
      <c r="N31" s="6">
        <f>(F31+J31+K31)/C31</f>
        <v>549.98823257202571</v>
      </c>
    </row>
    <row r="32" spans="1:14">
      <c r="A32" s="1" t="s">
        <v>39</v>
      </c>
      <c r="B32" s="2" t="s">
        <v>0</v>
      </c>
      <c r="C32" s="3">
        <v>20376</v>
      </c>
      <c r="D32" s="4">
        <v>7042704.1600000001</v>
      </c>
      <c r="E32" s="4">
        <v>0</v>
      </c>
      <c r="F32" s="4">
        <f>D32-E32</f>
        <v>7042704.1600000001</v>
      </c>
      <c r="G32" s="4">
        <v>186099.62</v>
      </c>
      <c r="H32" s="4">
        <v>0</v>
      </c>
      <c r="I32" s="4">
        <v>0</v>
      </c>
      <c r="J32" s="4">
        <f>G32-H32-I32</f>
        <v>186099.62</v>
      </c>
      <c r="K32" s="4">
        <v>3700779.28</v>
      </c>
      <c r="L32" s="5">
        <f>(F32+J32)/C32</f>
        <v>354.7705035335689</v>
      </c>
      <c r="M32" s="5">
        <f>K32/C32</f>
        <v>181.62442481350607</v>
      </c>
      <c r="N32" s="6">
        <f>(F32+J32+K32)/C32</f>
        <v>536.39492834707505</v>
      </c>
    </row>
    <row r="33" spans="1:14">
      <c r="A33" s="1" t="s">
        <v>26</v>
      </c>
      <c r="B33" s="2" t="s">
        <v>3</v>
      </c>
      <c r="C33" s="3">
        <v>24329</v>
      </c>
      <c r="D33" s="4">
        <v>6856410.3700000001</v>
      </c>
      <c r="E33" s="4">
        <v>0</v>
      </c>
      <c r="F33" s="4">
        <f>D33-E33</f>
        <v>6856410.3700000001</v>
      </c>
      <c r="G33" s="4">
        <v>306625.86</v>
      </c>
      <c r="H33" s="4">
        <v>0</v>
      </c>
      <c r="I33" s="4">
        <v>0</v>
      </c>
      <c r="J33" s="4">
        <f>G33-H33-I33</f>
        <v>306625.86</v>
      </c>
      <c r="K33" s="4">
        <v>5745380.5899999999</v>
      </c>
      <c r="L33" s="5">
        <f>(F33+J33)/C33</f>
        <v>294.42378355049533</v>
      </c>
      <c r="M33" s="5">
        <f>K33/C33</f>
        <v>236.15358584405442</v>
      </c>
      <c r="N33" s="6">
        <f>(F33+J33+K33)/C33</f>
        <v>530.57736939454969</v>
      </c>
    </row>
    <row r="34" spans="1:14">
      <c r="A34" s="1" t="s">
        <v>37</v>
      </c>
      <c r="B34" s="2" t="s">
        <v>6</v>
      </c>
      <c r="C34" s="3">
        <v>26436</v>
      </c>
      <c r="D34" s="4">
        <v>8018066.8600000003</v>
      </c>
      <c r="E34" s="4">
        <v>0</v>
      </c>
      <c r="F34" s="4">
        <f>D34-E34</f>
        <v>8018066.8600000003</v>
      </c>
      <c r="G34" s="4">
        <v>159500.72</v>
      </c>
      <c r="H34" s="4">
        <v>0</v>
      </c>
      <c r="I34" s="4">
        <v>0</v>
      </c>
      <c r="J34" s="4">
        <f>G34-H34-I34</f>
        <v>159500.72</v>
      </c>
      <c r="K34" s="4">
        <v>5797706.54</v>
      </c>
      <c r="L34" s="5">
        <f>(F34+J34)/C34</f>
        <v>309.33452791647755</v>
      </c>
      <c r="M34" s="5">
        <f>K34/C34</f>
        <v>219.31103570888183</v>
      </c>
      <c r="N34" s="6">
        <f>(F34+J34+K34)/C34</f>
        <v>528.64556362535939</v>
      </c>
    </row>
    <row r="35" spans="1:14">
      <c r="A35" s="1" t="s">
        <v>47</v>
      </c>
      <c r="B35" s="2" t="s">
        <v>7</v>
      </c>
      <c r="C35" s="3">
        <v>39509</v>
      </c>
      <c r="D35" s="4">
        <v>12507301.41</v>
      </c>
      <c r="E35" s="4">
        <v>0</v>
      </c>
      <c r="F35" s="4">
        <f>D35-E35</f>
        <v>12507301.41</v>
      </c>
      <c r="G35" s="4">
        <v>1270092.48</v>
      </c>
      <c r="H35" s="4">
        <v>0</v>
      </c>
      <c r="I35" s="4">
        <v>0</v>
      </c>
      <c r="J35" s="4">
        <f>G35-H35-I35</f>
        <v>1270092.48</v>
      </c>
      <c r="K35" s="4">
        <v>6919676.6299999999</v>
      </c>
      <c r="L35" s="5">
        <f>(F35+J35)/C35</f>
        <v>348.71532789997218</v>
      </c>
      <c r="M35" s="5">
        <f>K35/C35</f>
        <v>175.14178111316409</v>
      </c>
      <c r="N35" s="6">
        <f>(F35+J35+K35)/C35</f>
        <v>523.85710901313621</v>
      </c>
    </row>
    <row r="36" spans="1:14">
      <c r="A36" s="1" t="s">
        <v>42</v>
      </c>
      <c r="B36" s="2" t="s">
        <v>0</v>
      </c>
      <c r="C36" s="3">
        <v>24629</v>
      </c>
      <c r="D36" s="4">
        <v>7751717.3899999997</v>
      </c>
      <c r="E36" s="4">
        <v>0</v>
      </c>
      <c r="F36" s="4">
        <f>D36-E36</f>
        <v>7751717.3899999997</v>
      </c>
      <c r="G36" s="4">
        <v>689957.81</v>
      </c>
      <c r="H36" s="4">
        <v>0</v>
      </c>
      <c r="I36" s="4">
        <v>0</v>
      </c>
      <c r="J36" s="4">
        <f>G36-H36-I36</f>
        <v>689957.81</v>
      </c>
      <c r="K36" s="4">
        <v>4371722.9000000004</v>
      </c>
      <c r="L36" s="5">
        <f>(F36+J36)/C36</f>
        <v>342.75346948718988</v>
      </c>
      <c r="M36" s="5">
        <f>K36/C36</f>
        <v>177.50306143164565</v>
      </c>
      <c r="N36" s="6">
        <f>(F36+J36+K36)/C36</f>
        <v>520.25653091883555</v>
      </c>
    </row>
    <row r="37" spans="1:14">
      <c r="A37" s="1" t="s">
        <v>67</v>
      </c>
      <c r="B37" s="2" t="s">
        <v>5</v>
      </c>
      <c r="C37" s="3">
        <v>41963</v>
      </c>
      <c r="D37" s="4">
        <v>18239081.600000001</v>
      </c>
      <c r="E37" s="4">
        <v>0</v>
      </c>
      <c r="F37" s="4">
        <f>D37-E37</f>
        <v>18239081.600000001</v>
      </c>
      <c r="G37" s="4">
        <v>815329.31</v>
      </c>
      <c r="H37" s="4">
        <v>0</v>
      </c>
      <c r="I37" s="4">
        <v>0</v>
      </c>
      <c r="J37" s="4">
        <f>G37-H37-I37</f>
        <v>815329.31</v>
      </c>
      <c r="K37" s="4">
        <v>2751546</v>
      </c>
      <c r="L37" s="5">
        <f>(F37+J37)/C37</f>
        <v>454.0764699854634</v>
      </c>
      <c r="M37" s="5">
        <f>K37/C37</f>
        <v>65.570764721302098</v>
      </c>
      <c r="N37" s="6">
        <f>(F37+J37+K37)/C37</f>
        <v>519.64723470676552</v>
      </c>
    </row>
    <row r="38" spans="1:14">
      <c r="A38" s="1" t="s">
        <v>43</v>
      </c>
      <c r="B38" s="2" t="s">
        <v>3</v>
      </c>
      <c r="C38" s="3">
        <v>21556</v>
      </c>
      <c r="D38" s="4">
        <v>6437874.9199999999</v>
      </c>
      <c r="E38" s="4">
        <v>0</v>
      </c>
      <c r="F38" s="4">
        <f>D38-E38</f>
        <v>6437874.9199999999</v>
      </c>
      <c r="G38" s="4">
        <v>377237.68</v>
      </c>
      <c r="H38" s="4">
        <v>0</v>
      </c>
      <c r="I38" s="4">
        <v>0</v>
      </c>
      <c r="J38" s="4">
        <f>G38-H38-I38</f>
        <v>377237.68</v>
      </c>
      <c r="K38" s="4">
        <v>4249648</v>
      </c>
      <c r="L38" s="5">
        <f>(F38+J38)/C38</f>
        <v>316.15849879383927</v>
      </c>
      <c r="M38" s="5">
        <f>K38/C38</f>
        <v>197.14455372054184</v>
      </c>
      <c r="N38" s="6">
        <f>(F38+J38+K38)/C38</f>
        <v>513.30305251438108</v>
      </c>
    </row>
    <row r="39" spans="1:14">
      <c r="A39" s="1" t="s">
        <v>41</v>
      </c>
      <c r="B39" s="2" t="s">
        <v>7</v>
      </c>
      <c r="C39" s="3">
        <v>47161</v>
      </c>
      <c r="D39" s="4">
        <v>15739962.4</v>
      </c>
      <c r="E39" s="4">
        <v>0</v>
      </c>
      <c r="F39" s="4">
        <f>D39-E39</f>
        <v>15739962.4</v>
      </c>
      <c r="G39" s="4">
        <v>1020371.64</v>
      </c>
      <c r="H39" s="4">
        <v>0</v>
      </c>
      <c r="I39" s="4">
        <v>0</v>
      </c>
      <c r="J39" s="4">
        <f>G39-H39-I39</f>
        <v>1020371.64</v>
      </c>
      <c r="K39" s="4">
        <v>6827353.0700000003</v>
      </c>
      <c r="L39" s="5">
        <f>(F39+J39)/C39</f>
        <v>355.38546765335769</v>
      </c>
      <c r="M39" s="5">
        <f>K39/C39</f>
        <v>144.7669275460656</v>
      </c>
      <c r="N39" s="6">
        <f>(F39+J39+K39)/C39</f>
        <v>500.15239519942327</v>
      </c>
    </row>
    <row r="40" spans="1:14">
      <c r="A40" s="1" t="s">
        <v>58</v>
      </c>
      <c r="B40" s="2" t="s">
        <v>1</v>
      </c>
      <c r="C40" s="3">
        <v>22643</v>
      </c>
      <c r="D40" s="4">
        <v>8385972.8899999997</v>
      </c>
      <c r="E40" s="4">
        <v>0</v>
      </c>
      <c r="F40" s="4">
        <f>D40-E40</f>
        <v>8385972.8899999997</v>
      </c>
      <c r="G40" s="4">
        <v>655604.69999999995</v>
      </c>
      <c r="H40" s="4">
        <v>0</v>
      </c>
      <c r="I40" s="4">
        <v>0</v>
      </c>
      <c r="J40" s="4">
        <f>G40-H40-I40</f>
        <v>655604.69999999995</v>
      </c>
      <c r="K40" s="4">
        <v>2271209.33</v>
      </c>
      <c r="L40" s="5">
        <f>(F40+J40)/C40</f>
        <v>399.31005564633659</v>
      </c>
      <c r="M40" s="5">
        <f>K40/C40</f>
        <v>100.30514198648589</v>
      </c>
      <c r="N40" s="6">
        <f>(F40+J40+K40)/C40</f>
        <v>499.61519763282251</v>
      </c>
    </row>
    <row r="41" spans="1:14">
      <c r="A41" s="1" t="s">
        <v>46</v>
      </c>
      <c r="B41" s="2" t="s">
        <v>2</v>
      </c>
      <c r="C41" s="3">
        <v>25300</v>
      </c>
      <c r="D41" s="4">
        <v>8214906.04</v>
      </c>
      <c r="E41" s="4">
        <v>0</v>
      </c>
      <c r="F41" s="4">
        <f>D41-E41</f>
        <v>8214906.04</v>
      </c>
      <c r="G41" s="4">
        <v>134776.6</v>
      </c>
      <c r="H41" s="4">
        <v>0</v>
      </c>
      <c r="I41" s="4">
        <v>0</v>
      </c>
      <c r="J41" s="4">
        <f>G41-H41-I41</f>
        <v>134776.6</v>
      </c>
      <c r="K41" s="4">
        <v>4111066.87</v>
      </c>
      <c r="L41" s="5">
        <f>(F41+J41)/C41</f>
        <v>330.02698181818181</v>
      </c>
      <c r="M41" s="5">
        <f>K41/C41</f>
        <v>162.49276166007905</v>
      </c>
      <c r="N41" s="6">
        <f>(F41+J41+K41)/C41</f>
        <v>492.51974347826086</v>
      </c>
    </row>
    <row r="42" spans="1:14">
      <c r="A42" s="1" t="s">
        <v>49</v>
      </c>
      <c r="B42" s="2" t="s">
        <v>1</v>
      </c>
      <c r="C42" s="3">
        <v>22078</v>
      </c>
      <c r="D42" s="4">
        <v>7830146.9500000002</v>
      </c>
      <c r="E42" s="4">
        <v>0</v>
      </c>
      <c r="F42" s="4">
        <f>D42-E42</f>
        <v>7830146.9500000002</v>
      </c>
      <c r="G42" s="4">
        <v>953957.53</v>
      </c>
      <c r="H42" s="4">
        <v>0</v>
      </c>
      <c r="I42" s="4">
        <v>0</v>
      </c>
      <c r="J42" s="4">
        <f>G42-H42-I42</f>
        <v>953957.53</v>
      </c>
      <c r="K42" s="4">
        <v>2066776.93</v>
      </c>
      <c r="L42" s="5">
        <f>(F42+J42)/C42</f>
        <v>397.86685750520883</v>
      </c>
      <c r="M42" s="5">
        <f>K42/C42</f>
        <v>93.612507020563456</v>
      </c>
      <c r="N42" s="6">
        <f>(F42+J42+K42)/C42</f>
        <v>491.47936452577227</v>
      </c>
    </row>
    <row r="43" spans="1:14">
      <c r="A43" s="1" t="s">
        <v>48</v>
      </c>
      <c r="B43" s="2" t="s">
        <v>7</v>
      </c>
      <c r="C43" s="3">
        <v>27443</v>
      </c>
      <c r="D43" s="4">
        <v>8832063.8300000001</v>
      </c>
      <c r="E43" s="4">
        <v>0</v>
      </c>
      <c r="F43" s="4">
        <f>D43-E43</f>
        <v>8832063.8300000001</v>
      </c>
      <c r="G43" s="4">
        <v>839754.05</v>
      </c>
      <c r="H43" s="4">
        <v>0</v>
      </c>
      <c r="I43" s="4">
        <v>0</v>
      </c>
      <c r="J43" s="4">
        <f>G43-H43-I43</f>
        <v>839754.05</v>
      </c>
      <c r="K43" s="4">
        <v>3785831.13</v>
      </c>
      <c r="L43" s="5">
        <f>(F43+J43)/C43</f>
        <v>352.4329657836243</v>
      </c>
      <c r="M43" s="5">
        <f>K43/C43</f>
        <v>137.95252450533835</v>
      </c>
      <c r="N43" s="6">
        <f>(F43+J43+K43)/C43</f>
        <v>490.38549028896261</v>
      </c>
    </row>
    <row r="44" spans="1:14">
      <c r="A44" s="1" t="s">
        <v>27</v>
      </c>
      <c r="B44" s="2" t="s">
        <v>2</v>
      </c>
      <c r="C44" s="3">
        <v>27631</v>
      </c>
      <c r="D44" s="4">
        <v>8310446.3099999996</v>
      </c>
      <c r="E44" s="4">
        <v>0</v>
      </c>
      <c r="F44" s="4">
        <f>D44-E44</f>
        <v>8310446.3099999996</v>
      </c>
      <c r="G44" s="4">
        <v>230947.39</v>
      </c>
      <c r="H44" s="4">
        <v>0</v>
      </c>
      <c r="I44" s="4">
        <v>0</v>
      </c>
      <c r="J44" s="4">
        <f>G44-H44-I44</f>
        <v>230947.39</v>
      </c>
      <c r="K44" s="4">
        <v>4944898.1100000003</v>
      </c>
      <c r="L44" s="5">
        <f>(F44+J44)/C44</f>
        <v>309.12358220838911</v>
      </c>
      <c r="M44" s="5">
        <f>K44/C44</f>
        <v>178.96196699359416</v>
      </c>
      <c r="N44" s="6">
        <f>(F44+J44+K44)/C44</f>
        <v>488.08554920198321</v>
      </c>
    </row>
    <row r="45" spans="1:14">
      <c r="A45" s="1" t="s">
        <v>45</v>
      </c>
      <c r="B45" s="2" t="s">
        <v>4</v>
      </c>
      <c r="C45" s="3">
        <v>22490</v>
      </c>
      <c r="D45" s="4">
        <v>7770400.2000000002</v>
      </c>
      <c r="E45" s="4">
        <v>0</v>
      </c>
      <c r="F45" s="4">
        <f>D45-E45</f>
        <v>7770400.2000000002</v>
      </c>
      <c r="G45" s="4">
        <v>152893.71</v>
      </c>
      <c r="H45" s="4">
        <v>0</v>
      </c>
      <c r="I45" s="4">
        <v>0</v>
      </c>
      <c r="J45" s="4">
        <f>G45-H45-I45</f>
        <v>152893.71</v>
      </c>
      <c r="K45" s="4">
        <v>2954797.84</v>
      </c>
      <c r="L45" s="5">
        <f>(F45+J45)/C45</f>
        <v>352.30297510004448</v>
      </c>
      <c r="M45" s="5">
        <f>K45/C45</f>
        <v>131.38274077367717</v>
      </c>
      <c r="N45" s="6">
        <f>(F45+J45+K45)/C45</f>
        <v>483.68571587372168</v>
      </c>
    </row>
    <row r="46" spans="1:14">
      <c r="A46" s="1" t="s">
        <v>32</v>
      </c>
      <c r="B46" s="2" t="s">
        <v>7</v>
      </c>
      <c r="C46" s="3">
        <v>27357</v>
      </c>
      <c r="D46" s="4">
        <v>8498493.8399999999</v>
      </c>
      <c r="E46" s="4">
        <v>0</v>
      </c>
      <c r="F46" s="4">
        <f>D46-E46</f>
        <v>8498493.8399999999</v>
      </c>
      <c r="G46" s="4">
        <v>407512.86</v>
      </c>
      <c r="H46" s="4">
        <v>0</v>
      </c>
      <c r="I46" s="4">
        <v>0</v>
      </c>
      <c r="J46" s="4">
        <f>G46-H46-I46</f>
        <v>407512.86</v>
      </c>
      <c r="K46" s="4">
        <v>4201547.2</v>
      </c>
      <c r="L46" s="5">
        <f>(F46+J46)/C46</f>
        <v>325.54763680228092</v>
      </c>
      <c r="M46" s="5">
        <f>K46/C46</f>
        <v>153.58216178674562</v>
      </c>
      <c r="N46" s="6">
        <f>(F46+J46+K46)/C46</f>
        <v>479.12979858902651</v>
      </c>
    </row>
    <row r="47" spans="1:14">
      <c r="A47" s="1" t="s">
        <v>44</v>
      </c>
      <c r="B47" s="2" t="s">
        <v>4</v>
      </c>
      <c r="C47" s="3">
        <v>29748</v>
      </c>
      <c r="D47" s="4">
        <v>9100172.1099999994</v>
      </c>
      <c r="E47" s="4">
        <v>0</v>
      </c>
      <c r="F47" s="4">
        <f>D47-E47</f>
        <v>9100172.1099999994</v>
      </c>
      <c r="G47" s="4">
        <v>288230.15999999997</v>
      </c>
      <c r="H47" s="4">
        <v>0</v>
      </c>
      <c r="I47" s="4">
        <v>0</v>
      </c>
      <c r="J47" s="4">
        <f>G47-H47-I47</f>
        <v>288230.15999999997</v>
      </c>
      <c r="K47" s="4">
        <v>3828805.99</v>
      </c>
      <c r="L47" s="5">
        <f>(F47+J47)/C47</f>
        <v>315.5977635471292</v>
      </c>
      <c r="M47" s="5">
        <f>K47/C47</f>
        <v>128.70801364797634</v>
      </c>
      <c r="N47" s="6">
        <f>(F47+J47+K47)/C47</f>
        <v>444.30577719510552</v>
      </c>
    </row>
    <row r="48" spans="1:14">
      <c r="A48" s="1" t="s">
        <v>69</v>
      </c>
      <c r="B48" s="2" t="s">
        <v>7</v>
      </c>
      <c r="C48" s="3">
        <v>30714</v>
      </c>
      <c r="D48" s="4">
        <v>8954561.5299999993</v>
      </c>
      <c r="E48" s="4">
        <v>0</v>
      </c>
      <c r="F48" s="4">
        <f>D48-E48</f>
        <v>8954561.5299999993</v>
      </c>
      <c r="G48" s="4">
        <v>102028.76</v>
      </c>
      <c r="H48" s="4">
        <v>0</v>
      </c>
      <c r="I48" s="4">
        <v>0</v>
      </c>
      <c r="J48" s="4">
        <f>G48-H48-I48</f>
        <v>102028.76</v>
      </c>
      <c r="K48" s="4">
        <v>4561998.01</v>
      </c>
      <c r="L48" s="5">
        <f>(F48+J48)/C48</f>
        <v>294.86847333463567</v>
      </c>
      <c r="M48" s="5">
        <f>K48/C48</f>
        <v>148.53154945627401</v>
      </c>
      <c r="N48" s="6">
        <f>(F48+J48+K48)/C48</f>
        <v>443.40002279090965</v>
      </c>
    </row>
    <row r="49" spans="1:14">
      <c r="A49" s="1" t="s">
        <v>38</v>
      </c>
      <c r="B49" s="2" t="s">
        <v>7</v>
      </c>
      <c r="C49" s="3">
        <v>22138</v>
      </c>
      <c r="D49" s="4">
        <v>7384440.6699999999</v>
      </c>
      <c r="E49" s="4">
        <v>0</v>
      </c>
      <c r="F49" s="4">
        <f>D49-E49</f>
        <v>7384440.6699999999</v>
      </c>
      <c r="G49" s="4">
        <v>44381.11</v>
      </c>
      <c r="H49" s="4">
        <v>0</v>
      </c>
      <c r="I49" s="4">
        <v>0</v>
      </c>
      <c r="J49" s="4">
        <f>G49-H49-I49</f>
        <v>44381.11</v>
      </c>
      <c r="K49" s="4">
        <v>2285987.69</v>
      </c>
      <c r="L49" s="5">
        <f>(F49+J49)/C49</f>
        <v>335.5687857981751</v>
      </c>
      <c r="M49" s="5">
        <f>K49/C49</f>
        <v>103.2608044990514</v>
      </c>
      <c r="N49" s="6">
        <f>(F49+J49+K49)/C49</f>
        <v>438.8295902972265</v>
      </c>
    </row>
    <row r="50" spans="1:14">
      <c r="A50" s="1" t="s">
        <v>70</v>
      </c>
      <c r="B50" s="2" t="s">
        <v>2</v>
      </c>
      <c r="C50" s="3">
        <v>20093</v>
      </c>
      <c r="D50" s="4">
        <v>6530800.71</v>
      </c>
      <c r="E50" s="4">
        <v>0</v>
      </c>
      <c r="F50" s="4">
        <f>D50-E50</f>
        <v>6530800.71</v>
      </c>
      <c r="G50" s="4">
        <v>226938.5</v>
      </c>
      <c r="H50" s="4">
        <v>0</v>
      </c>
      <c r="I50" s="4">
        <v>0</v>
      </c>
      <c r="J50" s="4">
        <f>G50-H50-I50</f>
        <v>226938.5</v>
      </c>
      <c r="K50" s="4">
        <v>1771624.17</v>
      </c>
      <c r="L50" s="5">
        <f>(F50+J50)/C50</f>
        <v>336.32305827900262</v>
      </c>
      <c r="M50" s="5">
        <f>K50/C50</f>
        <v>88.171212362514311</v>
      </c>
      <c r="N50" s="6">
        <f>(F50+J50+K50)/C50</f>
        <v>424.49427064151689</v>
      </c>
    </row>
    <row r="51" spans="1:14">
      <c r="A51" s="1" t="s">
        <v>68</v>
      </c>
      <c r="B51" s="2" t="s">
        <v>7</v>
      </c>
      <c r="C51" s="3">
        <v>38662</v>
      </c>
      <c r="D51" s="4">
        <v>9549064.1199999992</v>
      </c>
      <c r="E51" s="4">
        <v>0</v>
      </c>
      <c r="F51" s="4">
        <f>D51-E51</f>
        <v>9549064.1199999992</v>
      </c>
      <c r="G51" s="4">
        <v>498958.78</v>
      </c>
      <c r="H51" s="4">
        <v>0</v>
      </c>
      <c r="I51" s="4">
        <v>0</v>
      </c>
      <c r="J51" s="4">
        <f>G51-H51-I51</f>
        <v>498958.78</v>
      </c>
      <c r="K51" s="4">
        <v>5373941.9900000002</v>
      </c>
      <c r="L51" s="5">
        <f>(F51+J51)/C51</f>
        <v>259.89402772748429</v>
      </c>
      <c r="M51" s="5">
        <f>K51/C51</f>
        <v>138.99803398686049</v>
      </c>
      <c r="N51" s="6">
        <f>(F51+J51+K51)/C51</f>
        <v>398.89206171434478</v>
      </c>
    </row>
    <row r="52" spans="1:14">
      <c r="A52" s="1" t="s">
        <v>51</v>
      </c>
      <c r="B52" s="2" t="s">
        <v>4</v>
      </c>
      <c r="C52" s="3">
        <v>22092</v>
      </c>
      <c r="D52" s="4">
        <v>7173730.8700000001</v>
      </c>
      <c r="E52" s="4">
        <v>0</v>
      </c>
      <c r="F52" s="4">
        <f>D52-E52</f>
        <v>7173730.8700000001</v>
      </c>
      <c r="G52" s="4">
        <v>154802.12</v>
      </c>
      <c r="H52" s="4">
        <v>0</v>
      </c>
      <c r="I52" s="4">
        <v>0</v>
      </c>
      <c r="J52" s="4">
        <f>G52-H52-I52</f>
        <v>154802.12</v>
      </c>
      <c r="K52" s="4">
        <v>1447220.09</v>
      </c>
      <c r="L52" s="5">
        <f>(F52+J52)/C52</f>
        <v>331.72791010320481</v>
      </c>
      <c r="M52" s="5">
        <f>K52/C52</f>
        <v>65.508785533224696</v>
      </c>
      <c r="N52" s="6">
        <f>(F52+J52+K52)/C52</f>
        <v>397.23669563642949</v>
      </c>
    </row>
    <row r="53" spans="1:14">
      <c r="A53" s="1" t="s">
        <v>52</v>
      </c>
      <c r="B53" s="2" t="s">
        <v>0</v>
      </c>
      <c r="C53" s="3">
        <v>22312</v>
      </c>
      <c r="D53" s="4">
        <v>5494212.8399999999</v>
      </c>
      <c r="E53" s="4">
        <v>0</v>
      </c>
      <c r="F53" s="4">
        <f>D53-E53</f>
        <v>5494212.8399999999</v>
      </c>
      <c r="G53" s="4">
        <v>281280.02</v>
      </c>
      <c r="H53" s="4">
        <v>0</v>
      </c>
      <c r="I53" s="4">
        <v>0</v>
      </c>
      <c r="J53" s="4">
        <f>G53-H53-I53</f>
        <v>281280.02</v>
      </c>
      <c r="K53" s="4">
        <v>2454277.48</v>
      </c>
      <c r="L53" s="5">
        <f>(F53+J53)/C53</f>
        <v>258.85141896737179</v>
      </c>
      <c r="M53" s="5">
        <f>K53/C53</f>
        <v>109.99809429903191</v>
      </c>
      <c r="N53" s="6">
        <f>(F53+J53+K53)/C53</f>
        <v>368.84951326640373</v>
      </c>
    </row>
    <row r="54" spans="1:14">
      <c r="A54" s="1" t="s">
        <v>50</v>
      </c>
      <c r="B54" s="2" t="s">
        <v>6</v>
      </c>
      <c r="C54" s="3">
        <v>27712</v>
      </c>
      <c r="D54" s="4">
        <v>6820044.8099999996</v>
      </c>
      <c r="E54" s="4">
        <v>0</v>
      </c>
      <c r="F54" s="4">
        <f>D54-E54</f>
        <v>6820044.8099999996</v>
      </c>
      <c r="G54" s="4">
        <v>263641.5</v>
      </c>
      <c r="H54" s="4">
        <v>0</v>
      </c>
      <c r="I54" s="4">
        <v>0</v>
      </c>
      <c r="J54" s="4">
        <f>G54-H54-I54</f>
        <v>263641.5</v>
      </c>
      <c r="K54" s="4">
        <v>3083776.35</v>
      </c>
      <c r="L54" s="5">
        <f>(F54+J54)/C54</f>
        <v>255.61801060912239</v>
      </c>
      <c r="M54" s="5">
        <f>K54/C54</f>
        <v>111.2794583573903</v>
      </c>
      <c r="N54" s="6">
        <f>(F54+J54+K54)/C54</f>
        <v>366.89746896651269</v>
      </c>
    </row>
  </sheetData>
  <sortState ref="A10:N54">
    <sortCondition descending="1" ref="N10:N54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2023-11-16T09:49:02Z</dcterms:modified>
</cp:coreProperties>
</file>