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976" yWindow="0" windowWidth="12708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4" l="1"/>
  <c r="J19" i="14"/>
  <c r="F19" i="14"/>
  <c r="N19" i="14" s="1"/>
  <c r="M32" i="14"/>
  <c r="J32" i="14"/>
  <c r="F32" i="14"/>
  <c r="M30" i="14"/>
  <c r="J30" i="14"/>
  <c r="F30" i="14"/>
  <c r="M22" i="14"/>
  <c r="J22" i="14"/>
  <c r="F22" i="14"/>
  <c r="N22" i="14" s="1"/>
  <c r="M12" i="14"/>
  <c r="J12" i="14"/>
  <c r="F12" i="14"/>
  <c r="M27" i="14"/>
  <c r="J27" i="14"/>
  <c r="F27" i="14"/>
  <c r="N27" i="14" s="1"/>
  <c r="M13" i="14"/>
  <c r="J13" i="14"/>
  <c r="F13" i="14"/>
  <c r="M11" i="14"/>
  <c r="J11" i="14"/>
  <c r="F11" i="14"/>
  <c r="N11" i="14" s="1"/>
  <c r="M15" i="14"/>
  <c r="J15" i="14"/>
  <c r="F15" i="14"/>
  <c r="M29" i="14"/>
  <c r="J29" i="14"/>
  <c r="F29" i="14"/>
  <c r="N29" i="14" s="1"/>
  <c r="M18" i="14"/>
  <c r="J18" i="14"/>
  <c r="F18" i="14"/>
  <c r="N18" i="14" s="1"/>
  <c r="M14" i="14"/>
  <c r="J14" i="14"/>
  <c r="F14" i="14"/>
  <c r="N14" i="14" s="1"/>
  <c r="M34" i="14"/>
  <c r="J34" i="14"/>
  <c r="F34" i="14"/>
  <c r="N34" i="14" s="1"/>
  <c r="M21" i="14"/>
  <c r="J21" i="14"/>
  <c r="F21" i="14"/>
  <c r="N21" i="14" s="1"/>
  <c r="M25" i="14"/>
  <c r="J25" i="14"/>
  <c r="F25" i="14"/>
  <c r="N25" i="14" s="1"/>
  <c r="M17" i="14"/>
  <c r="J17" i="14"/>
  <c r="F17" i="14"/>
  <c r="N17" i="14" s="1"/>
  <c r="M31" i="14"/>
  <c r="J31" i="14"/>
  <c r="F31" i="14"/>
  <c r="M33" i="14"/>
  <c r="J33" i="14"/>
  <c r="F33" i="14"/>
  <c r="N33" i="14" s="1"/>
  <c r="M24" i="14"/>
  <c r="J24" i="14"/>
  <c r="F24" i="14"/>
  <c r="N24" i="14" s="1"/>
  <c r="M10" i="14"/>
  <c r="J10" i="14"/>
  <c r="F10" i="14"/>
  <c r="N10" i="14" s="1"/>
  <c r="M23" i="14"/>
  <c r="J23" i="14"/>
  <c r="F23" i="14"/>
  <c r="M26" i="14"/>
  <c r="J26" i="14"/>
  <c r="F26" i="14"/>
  <c r="N26" i="14" s="1"/>
  <c r="M16" i="14"/>
  <c r="J16" i="14"/>
  <c r="F16" i="14"/>
  <c r="M35" i="14"/>
  <c r="J35" i="14"/>
  <c r="F35" i="14"/>
  <c r="N35" i="14" s="1"/>
  <c r="M28" i="14"/>
  <c r="J28" i="14"/>
  <c r="F28" i="14"/>
  <c r="M20" i="14"/>
  <c r="J20" i="14"/>
  <c r="F20" i="14"/>
  <c r="N20" i="14" s="1"/>
  <c r="M30" i="13"/>
  <c r="J30" i="13"/>
  <c r="F30" i="13"/>
  <c r="N30" i="13" s="1"/>
  <c r="M24" i="13"/>
  <c r="J24" i="13"/>
  <c r="F24" i="13"/>
  <c r="M29" i="13"/>
  <c r="J29" i="13"/>
  <c r="F29" i="13"/>
  <c r="N29" i="13" s="1"/>
  <c r="M25" i="13"/>
  <c r="J25" i="13"/>
  <c r="F25" i="13"/>
  <c r="M35" i="13"/>
  <c r="J35" i="13"/>
  <c r="F35" i="13"/>
  <c r="N35" i="13" s="1"/>
  <c r="M33" i="13"/>
  <c r="J33" i="13"/>
  <c r="F33" i="13"/>
  <c r="N33" i="13" s="1"/>
  <c r="M13" i="13"/>
  <c r="J13" i="13"/>
  <c r="F13" i="13"/>
  <c r="M19" i="13"/>
  <c r="J19" i="13"/>
  <c r="F19" i="13"/>
  <c r="N19" i="13" s="1"/>
  <c r="M10" i="13"/>
  <c r="J10" i="13"/>
  <c r="F10" i="13"/>
  <c r="N10" i="13" s="1"/>
  <c r="M15" i="13"/>
  <c r="J15" i="13"/>
  <c r="F15" i="13"/>
  <c r="N15" i="13" s="1"/>
  <c r="M18" i="13"/>
  <c r="J18" i="13"/>
  <c r="F18" i="13"/>
  <c r="N18" i="13" s="1"/>
  <c r="M28" i="13"/>
  <c r="J28" i="13"/>
  <c r="F28" i="13"/>
  <c r="N28" i="13" s="1"/>
  <c r="M32" i="13"/>
  <c r="J32" i="13"/>
  <c r="F32" i="13"/>
  <c r="N32" i="13" s="1"/>
  <c r="M31" i="13"/>
  <c r="J31" i="13"/>
  <c r="F31" i="13"/>
  <c r="N31" i="13" s="1"/>
  <c r="M22" i="13"/>
  <c r="J22" i="13"/>
  <c r="F22" i="13"/>
  <c r="N22" i="13" s="1"/>
  <c r="M14" i="13"/>
  <c r="J14" i="13"/>
  <c r="F14" i="13"/>
  <c r="M11" i="13"/>
  <c r="J11" i="13"/>
  <c r="F11" i="13"/>
  <c r="N11" i="13" s="1"/>
  <c r="M17" i="13"/>
  <c r="J17" i="13"/>
  <c r="F17" i="13"/>
  <c r="M21" i="13"/>
  <c r="J21" i="13"/>
  <c r="F21" i="13"/>
  <c r="N21" i="13" s="1"/>
  <c r="M27" i="13"/>
  <c r="J27" i="13"/>
  <c r="F27" i="13"/>
  <c r="M12" i="13"/>
  <c r="J12" i="13"/>
  <c r="F12" i="13"/>
  <c r="N12" i="13" s="1"/>
  <c r="M23" i="13"/>
  <c r="J23" i="13"/>
  <c r="F23" i="13"/>
  <c r="M20" i="13"/>
  <c r="J20" i="13"/>
  <c r="F20" i="13"/>
  <c r="N20" i="13" s="1"/>
  <c r="M16" i="13"/>
  <c r="J16" i="13"/>
  <c r="F16" i="13"/>
  <c r="M26" i="13"/>
  <c r="J26" i="13"/>
  <c r="F26" i="13"/>
  <c r="N26" i="13" s="1"/>
  <c r="M34" i="13"/>
  <c r="J34" i="13"/>
  <c r="F34" i="13"/>
  <c r="N34" i="13" l="1"/>
  <c r="N16" i="13"/>
  <c r="N23" i="13"/>
  <c r="N27" i="13"/>
  <c r="N17" i="13"/>
  <c r="N14" i="13"/>
  <c r="N25" i="13"/>
  <c r="N24" i="13"/>
  <c r="N13" i="13"/>
  <c r="N32" i="14"/>
  <c r="N28" i="14"/>
  <c r="N16" i="14"/>
  <c r="N23" i="14"/>
  <c r="N31" i="14"/>
  <c r="N15" i="14"/>
  <c r="N13" i="14"/>
  <c r="N12" i="14"/>
  <c r="N30" i="14"/>
  <c r="L20" i="14"/>
  <c r="L35" i="14"/>
  <c r="L26" i="14"/>
  <c r="L10" i="14"/>
  <c r="L33" i="14"/>
  <c r="L17" i="14"/>
  <c r="L21" i="14"/>
  <c r="L14" i="14"/>
  <c r="L29" i="14"/>
  <c r="L11" i="14"/>
  <c r="L27" i="14"/>
  <c r="L22" i="14"/>
  <c r="L32" i="14"/>
  <c r="L28" i="14"/>
  <c r="L16" i="14"/>
  <c r="L23" i="14"/>
  <c r="L24" i="14"/>
  <c r="L31" i="14"/>
  <c r="L25" i="14"/>
  <c r="L34" i="14"/>
  <c r="L18" i="14"/>
  <c r="L15" i="14"/>
  <c r="L13" i="14"/>
  <c r="L12" i="14"/>
  <c r="L30" i="14"/>
  <c r="L19" i="14"/>
  <c r="L34" i="13"/>
  <c r="L16" i="13"/>
  <c r="L23" i="13"/>
  <c r="L27" i="13"/>
  <c r="L17" i="13"/>
  <c r="L14" i="13"/>
  <c r="L31" i="13"/>
  <c r="L28" i="13"/>
  <c r="L15" i="13"/>
  <c r="L19" i="13"/>
  <c r="L33" i="13"/>
  <c r="L25" i="13"/>
  <c r="L24" i="13"/>
  <c r="L26" i="13"/>
  <c r="L20" i="13"/>
  <c r="L12" i="13"/>
  <c r="L21" i="13"/>
  <c r="L11" i="13"/>
  <c r="L22" i="13"/>
  <c r="L32" i="13"/>
  <c r="L18" i="13"/>
  <c r="L10" i="13"/>
  <c r="L13" i="13"/>
  <c r="L35" i="13"/>
  <c r="L29" i="13"/>
  <c r="L30" i="13"/>
</calcChain>
</file>

<file path=xl/sharedStrings.xml><?xml version="1.0" encoding="utf-8"?>
<sst xmlns="http://schemas.openxmlformats.org/spreadsheetml/2006/main" count="146" uniqueCount="54">
  <si>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</si>
  <si>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</si>
  <si>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</si>
  <si>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</si>
  <si>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</si>
  <si>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</si>
  <si>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</si>
  <si>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</si>
  <si>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</si>
  <si>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</si>
  <si>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</si>
  <si>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</si>
  <si>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</si>
  <si>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</si>
  <si>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</si>
  <si>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</si>
  <si>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</si>
  <si>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</si>
  <si>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</si>
  <si>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</si>
  <si>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</si>
  <si>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</si>
  <si>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</si>
  <si>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</si>
  <si>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Línea de la Concepción (La)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</si>
  <si>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</si>
  <si>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</si>
  <si>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</si>
  <si>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</si>
  <si>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</si>
  <si>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</si>
  <si>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</si>
  <si>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</si>
  <si>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</si>
  <si>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</si>
  <si>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</si>
  <si>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</si>
  <si>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</si>
  <si>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</si>
  <si>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</si>
  <si>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</si>
  <si>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</si>
  <si>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t>Impuestos directos - IRPF</t>
  </si>
  <si>
    <t>Impuestos indirectos - IVA-IIEE</t>
  </si>
  <si>
    <t>IIEE (PIE)</t>
  </si>
  <si>
    <t>IVA (PIE)</t>
  </si>
  <si>
    <t/>
  </si>
  <si>
    <t>Municipios de Andalucía de más de 50.000 habitantes</t>
  </si>
  <si>
    <t xml:space="preserve">Benalmádena                                                           </t>
  </si>
  <si>
    <t>Ingresos tributarios 2022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</si>
  <si>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</t>
    </r>
  </si>
  <si>
    <t xml:space="preserve">Torremolinos                                                          </t>
  </si>
  <si>
    <t xml:space="preserve">Linares                                                               </t>
  </si>
  <si>
    <t xml:space="preserve">Rincón de la Victoria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</si>
</sst>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3" fontId="3" fillId="2" borderId="1" xfId="3" applyNumberFormat="1" applyFont="1" applyFill="1" applyBorder="1" applyAlignment="1">
      <alignment horizontal="left" vertical="center" wrapText="1"/>
    </xf>
    <xf numFmtId="4" fontId="4" fillId="3" borderId="1" xfId="5" applyNumberFormat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" fontId="4" fillId="3" borderId="1" xfId="5" applyNumberFormat="1" applyFont="1" applyFill="1" applyBorder="1" applyAlignment="1">
      <alignment horizontal="right" vertical="center" wrapText="1"/>
    </xf>
    <xf numFmtId="4" fontId="3" fillId="3" borderId="1" xfId="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5" xfId="5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6" fillId="0" borderId="2" xfId="2" applyNumberFormat="1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>
      <alignment horizontal="center" vertical="center"/>
    </xf>
    <xf numFmtId="4" fontId="6" fillId="0" borderId="4" xfId="2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6">
    <cellStyle name="Normal" xfId="0" builtinId="0"/>
    <cellStyle name="Normal_CENSOResumen(INTERNET) 2" xfId="2"/>
    <cellStyle name="Normal_Hoja1" xfId="5"/>
    <cellStyle name="Normal_Hoja2" xfId="1"/>
    <cellStyle name="Normal_icio" xfId="3"/>
    <cellStyle name="Normal_IngGast (2) 2" xfId="4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workbookViewId="0">
      <selection activeCell="L33" sqref="L33"/>
    </sheetView>
  </sheetViews>
  <sheetFormatPr baseColWidth="10" defaultColWidth="7.109375" defaultRowHeight="18"/>
  <cols>
    <col min="1" max="1" width="28.109375" style="27" customWidth="1"/>
    <col min="2" max="2" width="15.6640625" style="27" customWidth="1"/>
    <col min="3" max="3" width="11" style="28" customWidth="1"/>
    <col min="4" max="4" width="14.109375" style="27" hidden="1" customWidth="1"/>
    <col min="5" max="5" width="12.6640625" style="27" hidden="1" customWidth="1"/>
    <col min="6" max="6" width="14.44140625" style="27" hidden="1" customWidth="1"/>
    <col min="7" max="7" width="14.33203125" style="29" hidden="1" customWidth="1"/>
    <col min="8" max="9" width="12.6640625" style="27" hidden="1" customWidth="1"/>
    <col min="10" max="10" width="13.5546875" style="27" hidden="1" customWidth="1"/>
    <col min="11" max="11" width="13.6640625" style="27" hidden="1" customWidth="1"/>
    <col min="12" max="12" width="16.5546875" style="27" customWidth="1"/>
    <col min="13" max="13" width="15.44140625" style="27" customWidth="1"/>
    <col min="14" max="14" width="18.109375" style="27" customWidth="1"/>
    <col min="15" max="15" width="7.109375" style="27" customWidth="1"/>
    <col min="16" max="16384" width="7.109375" style="27"/>
  </cols>
  <sheetData>
    <row r="1" spans="1:14" s="14" customFormat="1" ht="16.8">
      <c r="C1" s="15"/>
      <c r="D1" s="16"/>
      <c r="E1" s="16"/>
      <c r="F1" s="16"/>
      <c r="G1" s="16"/>
      <c r="H1" s="16"/>
      <c r="I1" s="16"/>
      <c r="J1" s="16"/>
      <c r="K1" s="16"/>
      <c r="L1" s="16"/>
      <c r="N1" s="17"/>
    </row>
    <row r="2" spans="1:14" s="14" customFormat="1" ht="24" customHeight="1">
      <c r="A2" s="7"/>
      <c r="B2" s="7"/>
      <c r="C2" s="8"/>
      <c r="D2" s="7"/>
      <c r="E2" s="7"/>
      <c r="F2" s="7"/>
      <c r="G2" s="9"/>
      <c r="H2" s="7"/>
      <c r="I2" s="7"/>
      <c r="J2" s="7"/>
      <c r="K2" s="7"/>
      <c r="L2" s="7"/>
      <c r="M2" s="7"/>
      <c r="N2" s="7"/>
    </row>
    <row r="3" spans="1:14" s="14" customFormat="1" ht="39" customHeight="1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4" customFormat="1" ht="21.6">
      <c r="A4" s="34" t="s">
        <v>47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4" customFormat="1" ht="16.8">
      <c r="A5" s="30" t="s">
        <v>50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1"/>
      <c r="N5" s="22"/>
    </row>
    <row r="6" spans="1:14" s="14" customFormat="1" ht="16.8">
      <c r="A6" s="31" t="s">
        <v>8</v>
      </c>
      <c r="B6" s="24"/>
      <c r="C6" s="25"/>
      <c r="D6" s="26"/>
      <c r="E6" s="26"/>
      <c r="F6" s="26"/>
      <c r="G6" s="26"/>
      <c r="H6" s="26"/>
      <c r="I6" s="26"/>
      <c r="J6" s="26"/>
      <c r="K6" s="21"/>
      <c r="L6" s="26"/>
      <c r="M6" s="21"/>
      <c r="N6" s="22"/>
    </row>
    <row r="7" spans="1:14" s="14" customFormat="1" ht="16.8">
      <c r="A7" s="23"/>
      <c r="B7" s="24"/>
      <c r="C7" s="25"/>
      <c r="D7" s="26"/>
      <c r="E7" s="26"/>
      <c r="F7" s="26"/>
      <c r="G7" s="26"/>
      <c r="H7" s="26"/>
      <c r="I7" s="26"/>
      <c r="J7" s="26"/>
      <c r="K7" s="21"/>
      <c r="L7" s="26"/>
      <c r="M7" s="21"/>
      <c r="N7" s="22"/>
    </row>
    <row r="8" spans="1:14" s="14" customFormat="1" ht="16.8">
      <c r="A8" s="24"/>
      <c r="B8" s="24"/>
      <c r="C8" s="25"/>
      <c r="D8" s="35" t="s">
        <v>9</v>
      </c>
      <c r="E8" s="36"/>
      <c r="F8" s="36"/>
      <c r="G8" s="36"/>
      <c r="H8" s="36"/>
      <c r="I8" s="36"/>
      <c r="J8" s="36"/>
      <c r="K8" s="37"/>
      <c r="L8" s="38" t="s">
        <v>10</v>
      </c>
      <c r="M8" s="39"/>
      <c r="N8" s="40"/>
    </row>
    <row r="9" spans="1:14" s="14" customFormat="1" ht="50.4">
      <c r="A9" s="10" t="s">
        <v>11</v>
      </c>
      <c r="B9" s="10" t="s">
        <v>12</v>
      </c>
      <c r="C9" s="10" t="s">
        <v>13</v>
      </c>
      <c r="D9" s="11" t="s">
        <v>14</v>
      </c>
      <c r="E9" s="11" t="s">
        <v>15</v>
      </c>
      <c r="F9" s="11" t="s">
        <v>42</v>
      </c>
      <c r="G9" s="11" t="s">
        <v>16</v>
      </c>
      <c r="H9" s="11" t="s">
        <v>45</v>
      </c>
      <c r="I9" s="11" t="s">
        <v>44</v>
      </c>
      <c r="J9" s="11" t="s">
        <v>43</v>
      </c>
      <c r="K9" s="11" t="s">
        <v>17</v>
      </c>
      <c r="L9" s="12" t="s">
        <v>18</v>
      </c>
      <c r="M9" s="12" t="s">
        <v>17</v>
      </c>
      <c r="N9" s="13" t="s">
        <v>19</v>
      </c>
    </row>
    <row r="10" spans="1:14" ht="15" customHeight="1">
      <c r="A10" s="1" t="s">
        <v>30</v>
      </c>
      <c r="B10" s="2" t="s">
        <v>7</v>
      </c>
      <c r="C10" s="3">
        <v>75917</v>
      </c>
      <c r="D10" s="4">
        <v>34807732.840000004</v>
      </c>
      <c r="E10" s="4">
        <v>1189297.68</v>
      </c>
      <c r="F10" s="4">
        <f>D10-E10</f>
        <v>33618435.160000004</v>
      </c>
      <c r="G10" s="4">
        <v>12474800.130000001</v>
      </c>
      <c r="H10" s="4">
        <v>1475908.92</v>
      </c>
      <c r="I10" s="4">
        <v>343685.88</v>
      </c>
      <c r="J10" s="4">
        <f>G10-H10-I10</f>
        <v>10655205.33</v>
      </c>
      <c r="K10" s="4">
        <v>12630696.09</v>
      </c>
      <c r="L10" s="5">
        <f>(F10+J10)/C10</f>
        <v>583.18480037409279</v>
      </c>
      <c r="M10" s="5">
        <f>K10/C10</f>
        <v>166.37506869344151</v>
      </c>
      <c r="N10" s="6">
        <f>(F10+J10+K10)/C10</f>
        <v>749.55986906753424</v>
      </c>
    </row>
    <row r="11" spans="1:14" ht="15" customHeight="1">
      <c r="A11" s="1" t="s">
        <v>37</v>
      </c>
      <c r="B11" s="2" t="s">
        <v>5</v>
      </c>
      <c r="C11" s="3">
        <v>122368</v>
      </c>
      <c r="D11" s="4">
        <v>42676305.409999996</v>
      </c>
      <c r="E11" s="4">
        <v>2123813.1800000002</v>
      </c>
      <c r="F11" s="4">
        <f>D11-E11</f>
        <v>40552492.229999997</v>
      </c>
      <c r="G11" s="4">
        <v>4772510.57</v>
      </c>
      <c r="H11" s="4">
        <v>2672053</v>
      </c>
      <c r="I11" s="4">
        <v>614263.44999999995</v>
      </c>
      <c r="J11" s="4">
        <f>G11-H11-I11</f>
        <v>1486194.1200000003</v>
      </c>
      <c r="K11" s="4">
        <v>17386123.800000001</v>
      </c>
      <c r="L11" s="5">
        <f>(F11+J11)/C11</f>
        <v>343.54313505164743</v>
      </c>
      <c r="M11" s="5">
        <f>K11/C11</f>
        <v>142.08064036349373</v>
      </c>
      <c r="N11" s="6">
        <f>(F11+J11+K11)/C11</f>
        <v>485.62377541514115</v>
      </c>
    </row>
    <row r="12" spans="1:14" ht="15" customHeight="1">
      <c r="A12" s="1" t="s">
        <v>36</v>
      </c>
      <c r="B12" s="2" t="s">
        <v>2</v>
      </c>
      <c r="C12" s="3">
        <v>199237</v>
      </c>
      <c r="D12" s="4">
        <v>74957829.019999996</v>
      </c>
      <c r="E12" s="4">
        <v>4003643.39</v>
      </c>
      <c r="F12" s="4">
        <f>D12-E12</f>
        <v>70954185.629999995</v>
      </c>
      <c r="G12" s="4">
        <v>9202581.8200000003</v>
      </c>
      <c r="H12" s="4">
        <v>3395855.03</v>
      </c>
      <c r="I12" s="4">
        <v>897346.8</v>
      </c>
      <c r="J12" s="4">
        <f>G12-H12-I12</f>
        <v>4909379.9900000012</v>
      </c>
      <c r="K12" s="4">
        <v>35794388.560000002</v>
      </c>
      <c r="L12" s="5">
        <f>(F12+J12)/C12</f>
        <v>380.77046743325781</v>
      </c>
      <c r="M12" s="5">
        <f>K12/C12</f>
        <v>179.6573355350663</v>
      </c>
      <c r="N12" s="6">
        <f>(F12+J12+K12)/C12</f>
        <v>560.42780296832416</v>
      </c>
    </row>
    <row r="13" spans="1:14" ht="15" customHeight="1">
      <c r="A13" s="1" t="s">
        <v>48</v>
      </c>
      <c r="B13" s="2" t="s">
        <v>6</v>
      </c>
      <c r="C13" s="3">
        <v>73160</v>
      </c>
      <c r="D13" s="4">
        <v>49446691.140000001</v>
      </c>
      <c r="E13" s="4">
        <v>0</v>
      </c>
      <c r="F13" s="4">
        <f>D13-E13</f>
        <v>49446691.140000001</v>
      </c>
      <c r="G13" s="4">
        <v>2694982.75</v>
      </c>
      <c r="H13" s="4">
        <v>0</v>
      </c>
      <c r="I13" s="4">
        <v>0</v>
      </c>
      <c r="J13" s="4">
        <f>G13-H13-I13</f>
        <v>2694982.75</v>
      </c>
      <c r="K13" s="4">
        <v>19944199.23</v>
      </c>
      <c r="L13" s="5">
        <f>(F13+J13)/C13</f>
        <v>712.70740691634774</v>
      </c>
      <c r="M13" s="5">
        <f>K13/C13</f>
        <v>272.61070571350467</v>
      </c>
      <c r="N13" s="6">
        <f>(F13+J13+K13)/C13</f>
        <v>985.31811262985241</v>
      </c>
    </row>
    <row r="14" spans="1:14" ht="15" customHeight="1">
      <c r="A14" s="1" t="s">
        <v>26</v>
      </c>
      <c r="B14" s="2" t="s">
        <v>5</v>
      </c>
      <c r="C14" s="3">
        <v>113066</v>
      </c>
      <c r="D14" s="4">
        <v>54523622.590000004</v>
      </c>
      <c r="E14" s="4">
        <v>2451091</v>
      </c>
      <c r="F14" s="4">
        <f>D14-E14</f>
        <v>52072531.590000004</v>
      </c>
      <c r="G14" s="4">
        <v>4717456.03</v>
      </c>
      <c r="H14" s="4">
        <v>2039082.06</v>
      </c>
      <c r="I14" s="4">
        <v>570291</v>
      </c>
      <c r="J14" s="4">
        <f>G14-H14-I14</f>
        <v>2108082.9700000002</v>
      </c>
      <c r="K14" s="4">
        <v>20391936.27</v>
      </c>
      <c r="L14" s="5">
        <f>(F14+J14)/C14</f>
        <v>479.19458157182532</v>
      </c>
      <c r="M14" s="5">
        <f>K14/C14</f>
        <v>180.35427334477208</v>
      </c>
      <c r="N14" s="6">
        <f>(F14+J14+K14)/C14</f>
        <v>659.54885491659741</v>
      </c>
    </row>
    <row r="15" spans="1:14" ht="15" customHeight="1">
      <c r="A15" s="1" t="s">
        <v>35</v>
      </c>
      <c r="B15" s="2" t="s">
        <v>5</v>
      </c>
      <c r="C15" s="3">
        <v>87493</v>
      </c>
      <c r="D15" s="4">
        <v>37113344.390000001</v>
      </c>
      <c r="E15" s="4">
        <v>1260621.99</v>
      </c>
      <c r="F15" s="4">
        <f>D15-E15</f>
        <v>35852722.399999999</v>
      </c>
      <c r="G15" s="4">
        <v>3133100.01</v>
      </c>
      <c r="H15" s="4">
        <v>1766678.51</v>
      </c>
      <c r="I15" s="4">
        <v>468586.51</v>
      </c>
      <c r="J15" s="4">
        <f>G15-H15-I15</f>
        <v>897834.98999999976</v>
      </c>
      <c r="K15" s="4">
        <v>7076245.1900000004</v>
      </c>
      <c r="L15" s="5">
        <f>(F15+J15)/C15</f>
        <v>420.03997336929814</v>
      </c>
      <c r="M15" s="5">
        <f>K15/C15</f>
        <v>80.877843827506211</v>
      </c>
      <c r="N15" s="6">
        <f>(F15+J15+K15)/C15</f>
        <v>500.91781719680432</v>
      </c>
    </row>
    <row r="16" spans="1:14" ht="15" customHeight="1">
      <c r="A16" s="1" t="s">
        <v>33</v>
      </c>
      <c r="B16" s="2" t="s">
        <v>4</v>
      </c>
      <c r="C16" s="3">
        <v>319515</v>
      </c>
      <c r="D16" s="4">
        <v>111027938.87</v>
      </c>
      <c r="E16" s="4">
        <v>6408750.4299999997</v>
      </c>
      <c r="F16" s="4">
        <f>D16-E16</f>
        <v>104619188.44</v>
      </c>
      <c r="G16" s="4">
        <v>12250854.210000001</v>
      </c>
      <c r="H16" s="4">
        <v>4827224.0999999996</v>
      </c>
      <c r="I16" s="4">
        <v>1015864.92</v>
      </c>
      <c r="J16" s="4">
        <f>G16-H16-I16</f>
        <v>6407765.1900000013</v>
      </c>
      <c r="K16" s="4">
        <v>30793677.109999999</v>
      </c>
      <c r="L16" s="5">
        <f>(F16+J16)/C16</f>
        <v>347.48588839334616</v>
      </c>
      <c r="M16" s="5">
        <f>K16/C16</f>
        <v>96.376311315587685</v>
      </c>
      <c r="N16" s="6">
        <f>(F16+J16+K16)/C16</f>
        <v>443.86219970893387</v>
      </c>
    </row>
    <row r="17" spans="1:14" ht="15" customHeight="1">
      <c r="A17" s="1" t="s">
        <v>39</v>
      </c>
      <c r="B17" s="2" t="s">
        <v>7</v>
      </c>
      <c r="C17" s="3">
        <v>137561</v>
      </c>
      <c r="D17" s="4">
        <v>44033016.119999997</v>
      </c>
      <c r="E17" s="4">
        <v>2592902.23</v>
      </c>
      <c r="F17" s="4">
        <f>D17-E17</f>
        <v>41440113.890000001</v>
      </c>
      <c r="G17" s="4">
        <v>9927220.1799999997</v>
      </c>
      <c r="H17" s="4">
        <v>2056596.2</v>
      </c>
      <c r="I17" s="4">
        <v>474114.95</v>
      </c>
      <c r="J17" s="4">
        <f>G17-H17-I17</f>
        <v>7396509.0299999993</v>
      </c>
      <c r="K17" s="4">
        <v>15524522.68</v>
      </c>
      <c r="L17" s="5">
        <f>(F17+J17)/C17</f>
        <v>355.01794055001056</v>
      </c>
      <c r="M17" s="5">
        <f>K17/C17</f>
        <v>112.85555266390909</v>
      </c>
      <c r="N17" s="6">
        <f>(F17+J17+K17)/C17</f>
        <v>467.87349321391963</v>
      </c>
    </row>
    <row r="18" spans="1:14" ht="15" customHeight="1">
      <c r="A18" s="1" t="s">
        <v>27</v>
      </c>
      <c r="B18" s="2" t="s">
        <v>2</v>
      </c>
      <c r="C18" s="3">
        <v>87500</v>
      </c>
      <c r="D18" s="4">
        <v>39381450.060000002</v>
      </c>
      <c r="E18" s="4">
        <v>1037260.82</v>
      </c>
      <c r="F18" s="4">
        <f>D18-E18</f>
        <v>38344189.240000002</v>
      </c>
      <c r="G18" s="4">
        <v>3891963.45</v>
      </c>
      <c r="H18" s="4">
        <v>1726518.62</v>
      </c>
      <c r="I18" s="4">
        <v>406263.6</v>
      </c>
      <c r="J18" s="4">
        <f>G18-H18-I18</f>
        <v>1759181.23</v>
      </c>
      <c r="K18" s="4">
        <v>16631067.369999999</v>
      </c>
      <c r="L18" s="5">
        <f>(F18+J18)/C18</f>
        <v>458.32423394285712</v>
      </c>
      <c r="M18" s="5">
        <f>K18/C18</f>
        <v>190.06934137142855</v>
      </c>
      <c r="N18" s="6">
        <f>(F18+J18+K18)/C18</f>
        <v>648.39357531428573</v>
      </c>
    </row>
    <row r="19" spans="1:14" ht="15" customHeight="1">
      <c r="A19" s="1" t="s">
        <v>20</v>
      </c>
      <c r="B19" s="2" t="s">
        <v>6</v>
      </c>
      <c r="C19" s="3">
        <v>74493</v>
      </c>
      <c r="D19" s="4">
        <v>56895672.840000004</v>
      </c>
      <c r="E19" s="4">
        <v>0</v>
      </c>
      <c r="F19" s="4">
        <f>D19-E19</f>
        <v>56895672.840000004</v>
      </c>
      <c r="G19" s="4">
        <v>8023563.9199999999</v>
      </c>
      <c r="H19" s="4">
        <v>0</v>
      </c>
      <c r="I19" s="4">
        <v>0</v>
      </c>
      <c r="J19" s="4">
        <f>G19-H19-I19</f>
        <v>8023563.9199999999</v>
      </c>
      <c r="K19" s="4">
        <v>26115908.140000001</v>
      </c>
      <c r="L19" s="5">
        <f>(F19+J19)/C19</f>
        <v>871.48103526505849</v>
      </c>
      <c r="M19" s="5">
        <f>K19/C19</f>
        <v>350.58204314499352</v>
      </c>
      <c r="N19" s="6">
        <f>(F19+J19+K19)/C19</f>
        <v>1222.063078410052</v>
      </c>
    </row>
    <row r="20" spans="1:14" ht="15" customHeight="1">
      <c r="A20" s="1" t="s">
        <v>25</v>
      </c>
      <c r="B20" s="2" t="s">
        <v>0</v>
      </c>
      <c r="C20" s="3">
        <v>228682</v>
      </c>
      <c r="D20" s="4">
        <v>109642711.7</v>
      </c>
      <c r="E20" s="4">
        <v>6781649.9000000004</v>
      </c>
      <c r="F20" s="4">
        <f>D20-E20</f>
        <v>102861061.8</v>
      </c>
      <c r="G20" s="4">
        <v>14804107.029999999</v>
      </c>
      <c r="H20" s="4">
        <v>6390206.1299999999</v>
      </c>
      <c r="I20" s="4">
        <v>1412407.92</v>
      </c>
      <c r="J20" s="4">
        <f>G20-H20-I20</f>
        <v>7001492.9799999986</v>
      </c>
      <c r="K20" s="4">
        <v>58828349.950000003</v>
      </c>
      <c r="L20" s="5">
        <f>(F20+J20)/C20</f>
        <v>480.41627578908702</v>
      </c>
      <c r="M20" s="5">
        <f>K20/C20</f>
        <v>257.24958654375945</v>
      </c>
      <c r="N20" s="6">
        <f>(F20+J20+K20)/C20</f>
        <v>737.66586233284659</v>
      </c>
    </row>
    <row r="21" spans="1:14" ht="15" customHeight="1">
      <c r="A21" s="1" t="s">
        <v>38</v>
      </c>
      <c r="B21" s="2" t="s">
        <v>1</v>
      </c>
      <c r="C21" s="3">
        <v>141854</v>
      </c>
      <c r="D21" s="4">
        <v>55423474.469999999</v>
      </c>
      <c r="E21" s="4">
        <v>2843350.62</v>
      </c>
      <c r="F21" s="4">
        <f>D21-E21</f>
        <v>52580123.850000001</v>
      </c>
      <c r="G21" s="4">
        <v>12354068.51</v>
      </c>
      <c r="H21" s="4">
        <v>3183932.95</v>
      </c>
      <c r="I21" s="4">
        <v>581747.68999999994</v>
      </c>
      <c r="J21" s="4">
        <f>G21-H21-I21</f>
        <v>8588387.8699999992</v>
      </c>
      <c r="K21" s="4">
        <v>18273312.050000001</v>
      </c>
      <c r="L21" s="5">
        <f>(F21+J21)/C21</f>
        <v>431.2075212542473</v>
      </c>
      <c r="M21" s="5">
        <f>K21/C21</f>
        <v>128.81774253810255</v>
      </c>
      <c r="N21" s="6">
        <f>(F21+J21+K21)/C21</f>
        <v>560.02526379234985</v>
      </c>
    </row>
    <row r="22" spans="1:14" ht="15" customHeight="1">
      <c r="A22" s="1" t="s">
        <v>40</v>
      </c>
      <c r="B22" s="2" t="s">
        <v>3</v>
      </c>
      <c r="C22" s="3">
        <v>111669</v>
      </c>
      <c r="D22" s="4">
        <v>43742134.32</v>
      </c>
      <c r="E22" s="4">
        <v>2647775.5499999998</v>
      </c>
      <c r="F22" s="4">
        <f>D22-E22</f>
        <v>41094358.770000003</v>
      </c>
      <c r="G22" s="4">
        <v>4729925.58</v>
      </c>
      <c r="H22" s="4">
        <v>2186766.36</v>
      </c>
      <c r="I22" s="4">
        <v>629370.36</v>
      </c>
      <c r="J22" s="4">
        <f>G22-H22-I22</f>
        <v>1913788.8600000003</v>
      </c>
      <c r="K22" s="4">
        <v>18034459.059999999</v>
      </c>
      <c r="L22" s="5">
        <f>(F22+J22)/C22</f>
        <v>385.13954302447416</v>
      </c>
      <c r="M22" s="5">
        <f>K22/C22</f>
        <v>161.49924383669594</v>
      </c>
      <c r="N22" s="6">
        <f>(F22+J22+K22)/C22</f>
        <v>546.63878686117005</v>
      </c>
    </row>
    <row r="23" spans="1:14" ht="15" customHeight="1">
      <c r="A23" s="1" t="s">
        <v>32</v>
      </c>
      <c r="B23" s="2" t="s">
        <v>5</v>
      </c>
      <c r="C23" s="3">
        <v>212730</v>
      </c>
      <c r="D23" s="4">
        <v>76325219.510000005</v>
      </c>
      <c r="E23" s="4">
        <v>3808004.98</v>
      </c>
      <c r="F23" s="4">
        <f>D23-E23</f>
        <v>72517214.530000001</v>
      </c>
      <c r="G23" s="4">
        <v>11560851.470000001</v>
      </c>
      <c r="H23" s="4">
        <v>3303141.27</v>
      </c>
      <c r="I23" s="4">
        <v>734423.36</v>
      </c>
      <c r="J23" s="4">
        <f>G23-H23-I23</f>
        <v>7523286.8400000008</v>
      </c>
      <c r="K23" s="4">
        <v>35845329.439999998</v>
      </c>
      <c r="L23" s="5">
        <f>(F23+J23)/C23</f>
        <v>376.25394335542711</v>
      </c>
      <c r="M23" s="5">
        <f>K23/C23</f>
        <v>168.50152512574624</v>
      </c>
      <c r="N23" s="6">
        <f>(F23+J23+K23)/C23</f>
        <v>544.75546848117335</v>
      </c>
    </row>
    <row r="24" spans="1:14" ht="15" customHeight="1">
      <c r="A24" s="1" t="s">
        <v>52</v>
      </c>
      <c r="B24" s="2" t="s">
        <v>3</v>
      </c>
      <c r="C24" s="3">
        <v>55729</v>
      </c>
      <c r="D24" s="4">
        <v>19847210.359999999</v>
      </c>
      <c r="E24" s="4">
        <v>0</v>
      </c>
      <c r="F24" s="4">
        <f>D24-E24</f>
        <v>19847210.359999999</v>
      </c>
      <c r="G24" s="4">
        <v>444858.79</v>
      </c>
      <c r="H24" s="4">
        <v>0</v>
      </c>
      <c r="I24" s="4">
        <v>0</v>
      </c>
      <c r="J24" s="4">
        <f>G24-H24-I24</f>
        <v>444858.79</v>
      </c>
      <c r="K24" s="4">
        <v>6189383.4800000004</v>
      </c>
      <c r="L24" s="5">
        <f>(F24+J24)/C24</f>
        <v>364.12046062193826</v>
      </c>
      <c r="M24" s="5">
        <f>K24/C24</f>
        <v>111.06216655601214</v>
      </c>
      <c r="N24" s="6">
        <f>(F24+J24+K24)/C24</f>
        <v>475.18262717795039</v>
      </c>
    </row>
    <row r="25" spans="1:14" ht="15" customHeight="1">
      <c r="A25" s="1" t="s">
        <v>24</v>
      </c>
      <c r="B25" s="2" t="s">
        <v>5</v>
      </c>
      <c r="C25" s="3">
        <v>63271</v>
      </c>
      <c r="D25" s="4">
        <v>21857663.809999999</v>
      </c>
      <c r="E25" s="4">
        <v>0</v>
      </c>
      <c r="F25" s="4">
        <f>D25-E25</f>
        <v>21857663.809999999</v>
      </c>
      <c r="G25" s="4">
        <v>1097174.71</v>
      </c>
      <c r="H25" s="4">
        <v>0</v>
      </c>
      <c r="I25" s="4">
        <v>0</v>
      </c>
      <c r="J25" s="4">
        <f>G25-H25-I25</f>
        <v>1097174.71</v>
      </c>
      <c r="K25" s="4">
        <v>12581382.439999999</v>
      </c>
      <c r="L25" s="5">
        <f>(F25+J25)/C25</f>
        <v>362.80189217809107</v>
      </c>
      <c r="M25" s="5">
        <f>K25/C25</f>
        <v>198.84911634081965</v>
      </c>
      <c r="N25" s="6">
        <f>(F25+J25+K25)/C25</f>
        <v>561.65100851891077</v>
      </c>
    </row>
    <row r="26" spans="1:14" ht="15" customHeight="1">
      <c r="A26" s="1" t="s">
        <v>34</v>
      </c>
      <c r="B26" s="2" t="s">
        <v>6</v>
      </c>
      <c r="C26" s="3">
        <v>579076</v>
      </c>
      <c r="D26" s="4">
        <v>228656802.53</v>
      </c>
      <c r="E26" s="4">
        <v>12485578.02</v>
      </c>
      <c r="F26" s="4">
        <f>D26-E26</f>
        <v>216171224.50999999</v>
      </c>
      <c r="G26" s="4">
        <v>25272729.239999998</v>
      </c>
      <c r="H26" s="4">
        <v>9019893.0500000007</v>
      </c>
      <c r="I26" s="4">
        <v>2267310.6800000002</v>
      </c>
      <c r="J26" s="4">
        <f>G26-H26-I26</f>
        <v>13985525.509999998</v>
      </c>
      <c r="K26" s="4">
        <v>69938161.540000007</v>
      </c>
      <c r="L26" s="5">
        <f>(F26+J26)/C26</f>
        <v>397.45516999495743</v>
      </c>
      <c r="M26" s="5">
        <f>K26/C26</f>
        <v>120.77544491569328</v>
      </c>
      <c r="N26" s="6">
        <f>(F26+J26+K26)/C26</f>
        <v>518.23061491065073</v>
      </c>
    </row>
    <row r="27" spans="1:14" ht="15" customHeight="1">
      <c r="A27" s="1" t="s">
        <v>21</v>
      </c>
      <c r="B27" s="2" t="s">
        <v>6</v>
      </c>
      <c r="C27" s="3">
        <v>150725</v>
      </c>
      <c r="D27" s="4">
        <v>162915955.65000001</v>
      </c>
      <c r="E27" s="4">
        <v>2873452.8</v>
      </c>
      <c r="F27" s="4">
        <f>D27-E27</f>
        <v>160042502.84999999</v>
      </c>
      <c r="G27" s="4">
        <v>16307053.869999999</v>
      </c>
      <c r="H27" s="4">
        <v>2384709.4700000002</v>
      </c>
      <c r="I27" s="4">
        <v>758191.2</v>
      </c>
      <c r="J27" s="4">
        <f>G27-H27-I27</f>
        <v>13164153.199999999</v>
      </c>
      <c r="K27" s="4">
        <v>60949281.600000001</v>
      </c>
      <c r="L27" s="5">
        <f>(F27+J27)/C27</f>
        <v>1149.1567825510033</v>
      </c>
      <c r="M27" s="5">
        <f>K27/C27</f>
        <v>404.3740693315641</v>
      </c>
      <c r="N27" s="6">
        <f>(F27+J27+K27)/C27</f>
        <v>1553.5308518825675</v>
      </c>
    </row>
    <row r="28" spans="1:14" ht="15" customHeight="1">
      <c r="A28" s="1" t="s">
        <v>22</v>
      </c>
      <c r="B28" s="2" t="s">
        <v>6</v>
      </c>
      <c r="C28" s="3">
        <v>89502</v>
      </c>
      <c r="D28" s="4">
        <v>53866953.689999998</v>
      </c>
      <c r="E28" s="4">
        <v>1386487.12</v>
      </c>
      <c r="F28" s="4">
        <f>D28-E28</f>
        <v>52480466.57</v>
      </c>
      <c r="G28" s="4">
        <v>6380764.9299999997</v>
      </c>
      <c r="H28" s="4">
        <v>1448715.5</v>
      </c>
      <c r="I28" s="4">
        <v>181632.73</v>
      </c>
      <c r="J28" s="4">
        <f>G28-H28-I28</f>
        <v>4750416.6999999993</v>
      </c>
      <c r="K28" s="4">
        <v>21777418.039999999</v>
      </c>
      <c r="L28" s="5">
        <f>(F28+J28)/C28</f>
        <v>639.43692062747198</v>
      </c>
      <c r="M28" s="5">
        <f>K28/C28</f>
        <v>243.31766932582511</v>
      </c>
      <c r="N28" s="6">
        <f>(F28+J28+K28)/C28</f>
        <v>882.75458995329711</v>
      </c>
    </row>
    <row r="29" spans="1:14" ht="15" customHeight="1">
      <c r="A29" s="1" t="s">
        <v>23</v>
      </c>
      <c r="B29" s="2" t="s">
        <v>0</v>
      </c>
      <c r="C29" s="3">
        <v>58798</v>
      </c>
      <c r="D29" s="4">
        <v>17454436.23</v>
      </c>
      <c r="E29" s="4">
        <v>0</v>
      </c>
      <c r="F29" s="4">
        <f>D29-E29</f>
        <v>17454436.23</v>
      </c>
      <c r="G29" s="4">
        <v>785884.38</v>
      </c>
      <c r="H29" s="4">
        <v>0</v>
      </c>
      <c r="I29" s="4">
        <v>0</v>
      </c>
      <c r="J29" s="4">
        <f>G29-H29-I29</f>
        <v>785884.38</v>
      </c>
      <c r="K29" s="4">
        <v>10666290.77</v>
      </c>
      <c r="L29" s="5">
        <f>(F29+J29)/C29</f>
        <v>310.22008588727505</v>
      </c>
      <c r="M29" s="5">
        <f>K29/C29</f>
        <v>181.40567315214801</v>
      </c>
      <c r="N29" s="6">
        <f>(F29+J29+K29)/C29</f>
        <v>491.62575903942309</v>
      </c>
    </row>
    <row r="30" spans="1:14" ht="15" customHeight="1">
      <c r="A30" s="1" t="s">
        <v>53</v>
      </c>
      <c r="B30" s="2" t="s">
        <v>6</v>
      </c>
      <c r="C30" s="3">
        <v>50569</v>
      </c>
      <c r="D30" s="4">
        <v>23165453.02</v>
      </c>
      <c r="E30" s="4">
        <v>0</v>
      </c>
      <c r="F30" s="4">
        <f>D30-E30</f>
        <v>23165453.02</v>
      </c>
      <c r="G30" s="4">
        <v>1397203.81</v>
      </c>
      <c r="H30" s="4">
        <v>0</v>
      </c>
      <c r="I30" s="4">
        <v>0</v>
      </c>
      <c r="J30" s="4">
        <f>G30-H30-I30</f>
        <v>1397203.81</v>
      </c>
      <c r="K30" s="4">
        <v>7118147.7199999997</v>
      </c>
      <c r="L30" s="5">
        <f>(F30+J30)/C30</f>
        <v>485.72557950523043</v>
      </c>
      <c r="M30" s="5">
        <f>K30/C30</f>
        <v>140.76109315984101</v>
      </c>
      <c r="N30" s="6">
        <f>(F30+J30+K30)/C30</f>
        <v>626.48667266507141</v>
      </c>
    </row>
    <row r="31" spans="1:14" ht="15" customHeight="1">
      <c r="A31" s="1" t="s">
        <v>28</v>
      </c>
      <c r="B31" s="2" t="s">
        <v>2</v>
      </c>
      <c r="C31" s="3">
        <v>102881</v>
      </c>
      <c r="D31" s="4">
        <v>42469633.689999998</v>
      </c>
      <c r="E31" s="4">
        <v>1554640.83</v>
      </c>
      <c r="F31" s="4">
        <f>D31-E31</f>
        <v>40914992.859999999</v>
      </c>
      <c r="G31" s="4">
        <v>2773637.51</v>
      </c>
      <c r="H31" s="4">
        <v>1697741.78</v>
      </c>
      <c r="I31" s="4">
        <v>375965.5</v>
      </c>
      <c r="J31" s="4">
        <f>G31-H31-I31</f>
        <v>699930.22999999975</v>
      </c>
      <c r="K31" s="4">
        <v>18377595.989999998</v>
      </c>
      <c r="L31" s="5">
        <f>(F31+J31)/C31</f>
        <v>404.49570950904439</v>
      </c>
      <c r="M31" s="5">
        <f>K31/C31</f>
        <v>178.62963997239527</v>
      </c>
      <c r="N31" s="6">
        <f>(F31+J31+K31)/C31</f>
        <v>583.12534948143968</v>
      </c>
    </row>
    <row r="32" spans="1:14" ht="15" customHeight="1">
      <c r="A32" s="1" t="s">
        <v>41</v>
      </c>
      <c r="B32" s="2" t="s">
        <v>5</v>
      </c>
      <c r="C32" s="3">
        <v>94120</v>
      </c>
      <c r="D32" s="4">
        <v>26231980.280000001</v>
      </c>
      <c r="E32" s="4">
        <v>1566946.6</v>
      </c>
      <c r="F32" s="4">
        <f>D32-E32</f>
        <v>24665033.68</v>
      </c>
      <c r="G32" s="4">
        <v>4525701.33</v>
      </c>
      <c r="H32" s="4">
        <v>2410601.35</v>
      </c>
      <c r="I32" s="4">
        <v>494885.54</v>
      </c>
      <c r="J32" s="4">
        <f>G32-H32-I32</f>
        <v>1620214.44</v>
      </c>
      <c r="K32" s="4">
        <v>15533655.630000001</v>
      </c>
      <c r="L32" s="5">
        <f>(F32+J32)/C32</f>
        <v>279.27377943051425</v>
      </c>
      <c r="M32" s="5">
        <f>K32/C32</f>
        <v>165.0409650446239</v>
      </c>
      <c r="N32" s="6">
        <f>(F32+J32+K32)/C32</f>
        <v>444.31474447513813</v>
      </c>
    </row>
    <row r="33" spans="1:14" ht="15" customHeight="1">
      <c r="A33" s="1" t="s">
        <v>31</v>
      </c>
      <c r="B33" s="2" t="s">
        <v>5</v>
      </c>
      <c r="C33" s="3">
        <v>69727</v>
      </c>
      <c r="D33" s="4">
        <v>25961238.699999999</v>
      </c>
      <c r="E33" s="4">
        <v>0</v>
      </c>
      <c r="F33" s="4">
        <f>D33-E33</f>
        <v>25961238.699999999</v>
      </c>
      <c r="G33" s="4">
        <v>1079784.1299999999</v>
      </c>
      <c r="H33" s="4">
        <v>0</v>
      </c>
      <c r="I33" s="4">
        <v>0</v>
      </c>
      <c r="J33" s="4">
        <f>G33-H33-I33</f>
        <v>1079784.1299999999</v>
      </c>
      <c r="K33" s="4">
        <v>10505709.35</v>
      </c>
      <c r="L33" s="5">
        <f>(F33+J33)/C33</f>
        <v>387.81279604744213</v>
      </c>
      <c r="M33" s="5">
        <f>K33/C33</f>
        <v>150.66917191331908</v>
      </c>
      <c r="N33" s="6">
        <f>(F33+J33+K33)/C33</f>
        <v>538.48196796076127</v>
      </c>
    </row>
    <row r="34" spans="1:14">
      <c r="A34" s="1" t="s">
        <v>29</v>
      </c>
      <c r="B34" s="2" t="s">
        <v>7</v>
      </c>
      <c r="C34" s="3">
        <v>681998</v>
      </c>
      <c r="D34" s="4">
        <v>285210171.93000001</v>
      </c>
      <c r="E34" s="4">
        <v>19331705.34</v>
      </c>
      <c r="F34" s="4">
        <f>D34-E34</f>
        <v>265878466.59</v>
      </c>
      <c r="G34" s="4">
        <v>29564832.670000002</v>
      </c>
      <c r="H34" s="4">
        <v>13083425.16</v>
      </c>
      <c r="I34" s="4">
        <v>3616730.76</v>
      </c>
      <c r="J34" s="4">
        <f>G34-H34-I34</f>
        <v>12864676.750000002</v>
      </c>
      <c r="K34" s="4">
        <v>141702588.28999999</v>
      </c>
      <c r="L34" s="5">
        <f>(F34+J34)/C34</f>
        <v>408.71548500142234</v>
      </c>
      <c r="M34" s="5">
        <f>K34/C34</f>
        <v>207.77566545649694</v>
      </c>
      <c r="N34" s="6">
        <f>(F34+J34+K34)/C34</f>
        <v>616.49115045791928</v>
      </c>
    </row>
    <row r="35" spans="1:14">
      <c r="A35" s="1" t="s">
        <v>51</v>
      </c>
      <c r="B35" s="2" t="s">
        <v>6</v>
      </c>
      <c r="C35" s="3">
        <v>68819</v>
      </c>
      <c r="D35" s="4">
        <v>41826210.350000001</v>
      </c>
      <c r="E35" s="4">
        <v>0</v>
      </c>
      <c r="F35" s="4">
        <f>D35-E35</f>
        <v>41826210.350000001</v>
      </c>
      <c r="G35" s="4">
        <v>2484904.4300000002</v>
      </c>
      <c r="H35" s="4">
        <v>0</v>
      </c>
      <c r="I35" s="4">
        <v>0</v>
      </c>
      <c r="J35" s="4">
        <f>G35-H35-I35</f>
        <v>2484904.4300000002</v>
      </c>
      <c r="K35" s="4">
        <v>27671449.739999998</v>
      </c>
      <c r="L35" s="5">
        <f>(F35+J35)/C35</f>
        <v>643.8790854269896</v>
      </c>
      <c r="M35" s="5">
        <f>K35/C35</f>
        <v>402.09026199160115</v>
      </c>
      <c r="N35" s="6">
        <f>(F35+J35+K35)/C35</f>
        <v>1045.9693474185908</v>
      </c>
    </row>
    <row r="36" spans="1:14">
      <c r="H36" s="32" t="s">
        <v>46</v>
      </c>
      <c r="I36" s="32" t="s">
        <v>46</v>
      </c>
    </row>
  </sheetData>
  <sortState ref="A10:N35">
    <sortCondition ref="A10:A35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Normal="100" workbookViewId="0">
      <selection activeCell="M17" sqref="M17"/>
    </sheetView>
  </sheetViews>
  <sheetFormatPr baseColWidth="10" defaultColWidth="7.109375" defaultRowHeight="18"/>
  <cols>
    <col min="1" max="1" width="28.109375" style="27" customWidth="1"/>
    <col min="2" max="2" width="15.6640625" style="27" customWidth="1"/>
    <col min="3" max="3" width="11" style="28" customWidth="1"/>
    <col min="4" max="4" width="14.109375" style="27" hidden="1" customWidth="1"/>
    <col min="5" max="5" width="12.6640625" style="27" hidden="1" customWidth="1"/>
    <col min="6" max="6" width="14.44140625" style="27" hidden="1" customWidth="1"/>
    <col min="7" max="7" width="14.33203125" style="29" hidden="1" customWidth="1"/>
    <col min="8" max="8" width="12.6640625" style="27" hidden="1" customWidth="1"/>
    <col min="9" max="9" width="13.5546875" style="27" hidden="1" customWidth="1"/>
    <col min="10" max="10" width="13.6640625" style="27" hidden="1" customWidth="1"/>
    <col min="11" max="11" width="16.5546875" style="27" hidden="1" customWidth="1"/>
    <col min="12" max="12" width="15.44140625" style="27" customWidth="1"/>
    <col min="13" max="13" width="14.88671875" style="27" customWidth="1"/>
    <col min="14" max="14" width="16.44140625" style="27" customWidth="1"/>
    <col min="15" max="16384" width="7.109375" style="27"/>
  </cols>
  <sheetData>
    <row r="1" spans="1:14" s="14" customFormat="1" ht="16.8">
      <c r="C1" s="15"/>
      <c r="D1" s="16"/>
      <c r="E1" s="16"/>
      <c r="F1" s="16"/>
      <c r="G1" s="16"/>
      <c r="H1" s="16"/>
      <c r="I1" s="16"/>
      <c r="J1" s="16"/>
      <c r="K1" s="16"/>
      <c r="M1" s="17"/>
    </row>
    <row r="2" spans="1:14" s="14" customFormat="1" ht="24" customHeight="1">
      <c r="A2" s="7"/>
      <c r="B2" s="7"/>
      <c r="C2" s="8"/>
      <c r="D2" s="7"/>
      <c r="E2" s="7"/>
      <c r="F2" s="7"/>
      <c r="G2" s="9"/>
      <c r="H2" s="7"/>
      <c r="I2" s="7"/>
      <c r="J2" s="7"/>
      <c r="K2" s="7"/>
      <c r="L2" s="7"/>
      <c r="M2" s="7"/>
    </row>
    <row r="3" spans="1:14" s="14" customFormat="1" ht="39" customHeight="1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4" customFormat="1" ht="21.6">
      <c r="A4" s="34" t="s">
        <v>47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4" customFormat="1" ht="16.8">
      <c r="A5" s="30" t="s">
        <v>50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1"/>
      <c r="M5" s="22"/>
    </row>
    <row r="6" spans="1:14" s="14" customFormat="1" ht="16.8">
      <c r="A6" s="31" t="s">
        <v>8</v>
      </c>
      <c r="B6" s="24"/>
      <c r="C6" s="25"/>
      <c r="D6" s="26"/>
      <c r="E6" s="26"/>
      <c r="F6" s="26"/>
      <c r="G6" s="26"/>
      <c r="H6" s="26"/>
      <c r="I6" s="26"/>
      <c r="J6" s="21"/>
      <c r="K6" s="26"/>
      <c r="L6" s="21"/>
      <c r="M6" s="22"/>
    </row>
    <row r="7" spans="1:14" s="14" customFormat="1" ht="16.8">
      <c r="A7" s="23"/>
      <c r="B7" s="24"/>
      <c r="C7" s="25"/>
      <c r="D7" s="26"/>
      <c r="E7" s="26"/>
      <c r="F7" s="26"/>
      <c r="G7" s="26"/>
      <c r="H7" s="26"/>
      <c r="I7" s="26"/>
      <c r="J7" s="21"/>
      <c r="K7" s="26"/>
      <c r="L7" s="21"/>
      <c r="M7" s="22"/>
    </row>
    <row r="8" spans="1:14">
      <c r="A8" s="24"/>
      <c r="B8" s="24"/>
      <c r="C8" s="25"/>
      <c r="D8" s="35" t="s">
        <v>9</v>
      </c>
      <c r="E8" s="36"/>
      <c r="F8" s="36"/>
      <c r="G8" s="36"/>
      <c r="H8" s="36"/>
      <c r="I8" s="36"/>
      <c r="J8" s="36"/>
      <c r="K8" s="37"/>
      <c r="L8" s="38" t="s">
        <v>10</v>
      </c>
      <c r="M8" s="39"/>
      <c r="N8" s="40"/>
    </row>
    <row r="9" spans="1:14" ht="50.4">
      <c r="A9" s="10" t="s">
        <v>11</v>
      </c>
      <c r="B9" s="10" t="s">
        <v>12</v>
      </c>
      <c r="C9" s="10" t="s">
        <v>13</v>
      </c>
      <c r="D9" s="11" t="s">
        <v>14</v>
      </c>
      <c r="E9" s="11" t="s">
        <v>15</v>
      </c>
      <c r="F9" s="11" t="s">
        <v>42</v>
      </c>
      <c r="G9" s="11" t="s">
        <v>16</v>
      </c>
      <c r="H9" s="11" t="s">
        <v>45</v>
      </c>
      <c r="I9" s="11" t="s">
        <v>44</v>
      </c>
      <c r="J9" s="11" t="s">
        <v>43</v>
      </c>
      <c r="K9" s="11" t="s">
        <v>17</v>
      </c>
      <c r="L9" s="12" t="s">
        <v>18</v>
      </c>
      <c r="M9" s="12" t="s">
        <v>17</v>
      </c>
      <c r="N9" s="13" t="s">
        <v>19</v>
      </c>
    </row>
    <row r="10" spans="1:14">
      <c r="A10" s="1" t="s">
        <v>21</v>
      </c>
      <c r="B10" s="2" t="s">
        <v>6</v>
      </c>
      <c r="C10" s="3">
        <v>150725</v>
      </c>
      <c r="D10" s="4">
        <v>162915955.65000001</v>
      </c>
      <c r="E10" s="4">
        <v>2873452.8</v>
      </c>
      <c r="F10" s="4">
        <f t="shared" ref="F10:F35" si="0">D10-E10</f>
        <v>160042502.84999999</v>
      </c>
      <c r="G10" s="4">
        <v>16307053.869999999</v>
      </c>
      <c r="H10" s="4">
        <v>2384709.4700000002</v>
      </c>
      <c r="I10" s="4">
        <v>758191.2</v>
      </c>
      <c r="J10" s="4">
        <f t="shared" ref="J10:J35" si="1">G10-H10-I10</f>
        <v>13164153.199999999</v>
      </c>
      <c r="K10" s="4">
        <v>60949281.600000001</v>
      </c>
      <c r="L10" s="5">
        <f t="shared" ref="L10:L35" si="2">(F10+J10)/C10</f>
        <v>1149.1567825510033</v>
      </c>
      <c r="M10" s="5">
        <f t="shared" ref="M10:M35" si="3">K10/C10</f>
        <v>404.3740693315641</v>
      </c>
      <c r="N10" s="6">
        <f t="shared" ref="N10:N35" si="4">(F10+J10+K10)/C10</f>
        <v>1553.5308518825675</v>
      </c>
    </row>
    <row r="11" spans="1:14">
      <c r="A11" s="1" t="s">
        <v>20</v>
      </c>
      <c r="B11" s="2" t="s">
        <v>6</v>
      </c>
      <c r="C11" s="3">
        <v>74493</v>
      </c>
      <c r="D11" s="4">
        <v>56895672.840000004</v>
      </c>
      <c r="E11" s="4">
        <v>0</v>
      </c>
      <c r="F11" s="4">
        <f t="shared" si="0"/>
        <v>56895672.840000004</v>
      </c>
      <c r="G11" s="4">
        <v>8023563.9199999999</v>
      </c>
      <c r="H11" s="4">
        <v>0</v>
      </c>
      <c r="I11" s="4">
        <v>0</v>
      </c>
      <c r="J11" s="4">
        <f t="shared" si="1"/>
        <v>8023563.9199999999</v>
      </c>
      <c r="K11" s="4">
        <v>26115908.140000001</v>
      </c>
      <c r="L11" s="5">
        <f t="shared" si="2"/>
        <v>871.48103526505849</v>
      </c>
      <c r="M11" s="5">
        <f t="shared" si="3"/>
        <v>350.58204314499352</v>
      </c>
      <c r="N11" s="6">
        <f t="shared" si="4"/>
        <v>1222.063078410052</v>
      </c>
    </row>
    <row r="12" spans="1:14">
      <c r="A12" s="1" t="s">
        <v>51</v>
      </c>
      <c r="B12" s="2" t="s">
        <v>6</v>
      </c>
      <c r="C12" s="3">
        <v>68819</v>
      </c>
      <c r="D12" s="4">
        <v>41826210.350000001</v>
      </c>
      <c r="E12" s="4">
        <v>0</v>
      </c>
      <c r="F12" s="4">
        <f t="shared" si="0"/>
        <v>41826210.350000001</v>
      </c>
      <c r="G12" s="4">
        <v>2484904.4300000002</v>
      </c>
      <c r="H12" s="4">
        <v>0</v>
      </c>
      <c r="I12" s="4">
        <v>0</v>
      </c>
      <c r="J12" s="4">
        <f t="shared" si="1"/>
        <v>2484904.4300000002</v>
      </c>
      <c r="K12" s="4">
        <v>27671449.739999998</v>
      </c>
      <c r="L12" s="5">
        <f t="shared" si="2"/>
        <v>643.8790854269896</v>
      </c>
      <c r="M12" s="5">
        <f t="shared" si="3"/>
        <v>402.09026199160115</v>
      </c>
      <c r="N12" s="6">
        <f t="shared" si="4"/>
        <v>1045.9693474185908</v>
      </c>
    </row>
    <row r="13" spans="1:14">
      <c r="A13" s="1" t="s">
        <v>48</v>
      </c>
      <c r="B13" s="2" t="s">
        <v>6</v>
      </c>
      <c r="C13" s="3">
        <v>73160</v>
      </c>
      <c r="D13" s="4">
        <v>49446691.140000001</v>
      </c>
      <c r="E13" s="4">
        <v>0</v>
      </c>
      <c r="F13" s="4">
        <f t="shared" si="0"/>
        <v>49446691.140000001</v>
      </c>
      <c r="G13" s="4">
        <v>2694982.75</v>
      </c>
      <c r="H13" s="4">
        <v>0</v>
      </c>
      <c r="I13" s="4">
        <v>0</v>
      </c>
      <c r="J13" s="4">
        <f t="shared" si="1"/>
        <v>2694982.75</v>
      </c>
      <c r="K13" s="4">
        <v>19944199.23</v>
      </c>
      <c r="L13" s="5">
        <f t="shared" si="2"/>
        <v>712.70740691634774</v>
      </c>
      <c r="M13" s="5">
        <f t="shared" si="3"/>
        <v>272.61070571350467</v>
      </c>
      <c r="N13" s="6">
        <f t="shared" si="4"/>
        <v>985.31811262985241</v>
      </c>
    </row>
    <row r="14" spans="1:14">
      <c r="A14" s="1" t="s">
        <v>22</v>
      </c>
      <c r="B14" s="2" t="s">
        <v>6</v>
      </c>
      <c r="C14" s="3">
        <v>89502</v>
      </c>
      <c r="D14" s="4">
        <v>53866953.689999998</v>
      </c>
      <c r="E14" s="4">
        <v>1386487.12</v>
      </c>
      <c r="F14" s="4">
        <f t="shared" si="0"/>
        <v>52480466.57</v>
      </c>
      <c r="G14" s="4">
        <v>6380764.9299999997</v>
      </c>
      <c r="H14" s="4">
        <v>1448715.5</v>
      </c>
      <c r="I14" s="4">
        <v>181632.73</v>
      </c>
      <c r="J14" s="4">
        <f t="shared" si="1"/>
        <v>4750416.6999999993</v>
      </c>
      <c r="K14" s="4">
        <v>21777418.039999999</v>
      </c>
      <c r="L14" s="5">
        <f t="shared" si="2"/>
        <v>639.43692062747198</v>
      </c>
      <c r="M14" s="5">
        <f t="shared" si="3"/>
        <v>243.31766932582511</v>
      </c>
      <c r="N14" s="6">
        <f t="shared" si="4"/>
        <v>882.75458995329711</v>
      </c>
    </row>
    <row r="15" spans="1:14">
      <c r="A15" s="1" t="s">
        <v>30</v>
      </c>
      <c r="B15" s="2" t="s">
        <v>7</v>
      </c>
      <c r="C15" s="3">
        <v>75917</v>
      </c>
      <c r="D15" s="4">
        <v>34807732.840000004</v>
      </c>
      <c r="E15" s="4">
        <v>1189297.68</v>
      </c>
      <c r="F15" s="4">
        <f t="shared" si="0"/>
        <v>33618435.160000004</v>
      </c>
      <c r="G15" s="4">
        <v>12474800.130000001</v>
      </c>
      <c r="H15" s="4">
        <v>1475908.92</v>
      </c>
      <c r="I15" s="4">
        <v>343685.88</v>
      </c>
      <c r="J15" s="4">
        <f t="shared" si="1"/>
        <v>10655205.33</v>
      </c>
      <c r="K15" s="4">
        <v>12630696.09</v>
      </c>
      <c r="L15" s="5">
        <f t="shared" si="2"/>
        <v>583.18480037409279</v>
      </c>
      <c r="M15" s="5">
        <f t="shared" si="3"/>
        <v>166.37506869344151</v>
      </c>
      <c r="N15" s="6">
        <f t="shared" si="4"/>
        <v>749.55986906753424</v>
      </c>
    </row>
    <row r="16" spans="1:14">
      <c r="A16" s="1" t="s">
        <v>25</v>
      </c>
      <c r="B16" s="2" t="s">
        <v>0</v>
      </c>
      <c r="C16" s="3">
        <v>228682</v>
      </c>
      <c r="D16" s="4">
        <v>109642711.7</v>
      </c>
      <c r="E16" s="4">
        <v>6781649.9000000004</v>
      </c>
      <c r="F16" s="4">
        <f t="shared" si="0"/>
        <v>102861061.8</v>
      </c>
      <c r="G16" s="4">
        <v>14804107.029999999</v>
      </c>
      <c r="H16" s="4">
        <v>6390206.1299999999</v>
      </c>
      <c r="I16" s="4">
        <v>1412407.92</v>
      </c>
      <c r="J16" s="4">
        <f t="shared" si="1"/>
        <v>7001492.9799999986</v>
      </c>
      <c r="K16" s="4">
        <v>58828349.950000003</v>
      </c>
      <c r="L16" s="5">
        <f t="shared" si="2"/>
        <v>480.41627578908702</v>
      </c>
      <c r="M16" s="5">
        <f t="shared" si="3"/>
        <v>257.24958654375945</v>
      </c>
      <c r="N16" s="6">
        <f t="shared" si="4"/>
        <v>737.66586233284659</v>
      </c>
    </row>
    <row r="17" spans="1:14">
      <c r="A17" s="1" t="s">
        <v>26</v>
      </c>
      <c r="B17" s="2" t="s">
        <v>5</v>
      </c>
      <c r="C17" s="3">
        <v>113066</v>
      </c>
      <c r="D17" s="4">
        <v>54523622.590000004</v>
      </c>
      <c r="E17" s="4">
        <v>2451091</v>
      </c>
      <c r="F17" s="4">
        <f t="shared" si="0"/>
        <v>52072531.590000004</v>
      </c>
      <c r="G17" s="4">
        <v>4717456.03</v>
      </c>
      <c r="H17" s="4">
        <v>2039082.06</v>
      </c>
      <c r="I17" s="4">
        <v>570291</v>
      </c>
      <c r="J17" s="4">
        <f t="shared" si="1"/>
        <v>2108082.9700000002</v>
      </c>
      <c r="K17" s="4">
        <v>20391936.27</v>
      </c>
      <c r="L17" s="5">
        <f t="shared" si="2"/>
        <v>479.19458157182532</v>
      </c>
      <c r="M17" s="5">
        <f t="shared" si="3"/>
        <v>180.35427334477208</v>
      </c>
      <c r="N17" s="6">
        <f t="shared" si="4"/>
        <v>659.54885491659741</v>
      </c>
    </row>
    <row r="18" spans="1:14">
      <c r="A18" s="1" t="s">
        <v>27</v>
      </c>
      <c r="B18" s="2" t="s">
        <v>2</v>
      </c>
      <c r="C18" s="3">
        <v>87500</v>
      </c>
      <c r="D18" s="4">
        <v>39381450.060000002</v>
      </c>
      <c r="E18" s="4">
        <v>1037260.82</v>
      </c>
      <c r="F18" s="4">
        <f t="shared" si="0"/>
        <v>38344189.240000002</v>
      </c>
      <c r="G18" s="4">
        <v>3891963.45</v>
      </c>
      <c r="H18" s="4">
        <v>1726518.62</v>
      </c>
      <c r="I18" s="4">
        <v>406263.6</v>
      </c>
      <c r="J18" s="4">
        <f t="shared" si="1"/>
        <v>1759181.23</v>
      </c>
      <c r="K18" s="4">
        <v>16631067.369999999</v>
      </c>
      <c r="L18" s="5">
        <f t="shared" si="2"/>
        <v>458.32423394285712</v>
      </c>
      <c r="M18" s="5">
        <f t="shared" si="3"/>
        <v>190.06934137142855</v>
      </c>
      <c r="N18" s="6">
        <f t="shared" si="4"/>
        <v>648.39357531428573</v>
      </c>
    </row>
    <row r="19" spans="1:14">
      <c r="A19" s="1" t="s">
        <v>53</v>
      </c>
      <c r="B19" s="2" t="s">
        <v>6</v>
      </c>
      <c r="C19" s="3">
        <v>50569</v>
      </c>
      <c r="D19" s="4">
        <v>23165453.02</v>
      </c>
      <c r="E19" s="4">
        <v>0</v>
      </c>
      <c r="F19" s="4">
        <f t="shared" si="0"/>
        <v>23165453.02</v>
      </c>
      <c r="G19" s="4">
        <v>1397203.81</v>
      </c>
      <c r="H19" s="4">
        <v>0</v>
      </c>
      <c r="I19" s="4">
        <v>0</v>
      </c>
      <c r="J19" s="4">
        <f t="shared" si="1"/>
        <v>1397203.81</v>
      </c>
      <c r="K19" s="4">
        <v>7118147.7199999997</v>
      </c>
      <c r="L19" s="5">
        <f t="shared" si="2"/>
        <v>485.72557950523043</v>
      </c>
      <c r="M19" s="5">
        <f t="shared" si="3"/>
        <v>140.76109315984101</v>
      </c>
      <c r="N19" s="6">
        <f t="shared" si="4"/>
        <v>626.48667266507141</v>
      </c>
    </row>
    <row r="20" spans="1:14">
      <c r="A20" s="1" t="s">
        <v>29</v>
      </c>
      <c r="B20" s="2" t="s">
        <v>7</v>
      </c>
      <c r="C20" s="3">
        <v>681998</v>
      </c>
      <c r="D20" s="4">
        <v>285210171.93000001</v>
      </c>
      <c r="E20" s="4">
        <v>19331705.34</v>
      </c>
      <c r="F20" s="4">
        <f t="shared" si="0"/>
        <v>265878466.59</v>
      </c>
      <c r="G20" s="4">
        <v>29564832.670000002</v>
      </c>
      <c r="H20" s="4">
        <v>13083425.16</v>
      </c>
      <c r="I20" s="4">
        <v>3616730.76</v>
      </c>
      <c r="J20" s="4">
        <f t="shared" si="1"/>
        <v>12864676.750000002</v>
      </c>
      <c r="K20" s="4">
        <v>141702588.28999999</v>
      </c>
      <c r="L20" s="5">
        <f t="shared" si="2"/>
        <v>408.71548500142234</v>
      </c>
      <c r="M20" s="5">
        <f t="shared" si="3"/>
        <v>207.77566545649694</v>
      </c>
      <c r="N20" s="6">
        <f t="shared" si="4"/>
        <v>616.49115045791928</v>
      </c>
    </row>
    <row r="21" spans="1:14">
      <c r="A21" s="1" t="s">
        <v>28</v>
      </c>
      <c r="B21" s="2" t="s">
        <v>2</v>
      </c>
      <c r="C21" s="3">
        <v>102881</v>
      </c>
      <c r="D21" s="4">
        <v>42469633.689999998</v>
      </c>
      <c r="E21" s="4">
        <v>1554640.83</v>
      </c>
      <c r="F21" s="4">
        <f t="shared" si="0"/>
        <v>40914992.859999999</v>
      </c>
      <c r="G21" s="4">
        <v>2773637.51</v>
      </c>
      <c r="H21" s="4">
        <v>1697741.78</v>
      </c>
      <c r="I21" s="4">
        <v>375965.5</v>
      </c>
      <c r="J21" s="4">
        <f t="shared" si="1"/>
        <v>699930.22999999975</v>
      </c>
      <c r="K21" s="4">
        <v>18377595.989999998</v>
      </c>
      <c r="L21" s="5">
        <f t="shared" si="2"/>
        <v>404.49570950904439</v>
      </c>
      <c r="M21" s="5">
        <f t="shared" si="3"/>
        <v>178.62963997239527</v>
      </c>
      <c r="N21" s="6">
        <f t="shared" si="4"/>
        <v>583.12534948143968</v>
      </c>
    </row>
    <row r="22" spans="1:14">
      <c r="A22" s="1" t="s">
        <v>24</v>
      </c>
      <c r="B22" s="2" t="s">
        <v>5</v>
      </c>
      <c r="C22" s="3">
        <v>63271</v>
      </c>
      <c r="D22" s="4">
        <v>21857663.809999999</v>
      </c>
      <c r="E22" s="4">
        <v>0</v>
      </c>
      <c r="F22" s="4">
        <f t="shared" si="0"/>
        <v>21857663.809999999</v>
      </c>
      <c r="G22" s="4">
        <v>1097174.71</v>
      </c>
      <c r="H22" s="4">
        <v>0</v>
      </c>
      <c r="I22" s="4">
        <v>0</v>
      </c>
      <c r="J22" s="4">
        <f t="shared" si="1"/>
        <v>1097174.71</v>
      </c>
      <c r="K22" s="4">
        <v>12581382.439999999</v>
      </c>
      <c r="L22" s="5">
        <f t="shared" si="2"/>
        <v>362.80189217809107</v>
      </c>
      <c r="M22" s="5">
        <f t="shared" si="3"/>
        <v>198.84911634081965</v>
      </c>
      <c r="N22" s="6">
        <f t="shared" si="4"/>
        <v>561.65100851891077</v>
      </c>
    </row>
    <row r="23" spans="1:14">
      <c r="A23" s="1" t="s">
        <v>36</v>
      </c>
      <c r="B23" s="2" t="s">
        <v>2</v>
      </c>
      <c r="C23" s="3">
        <v>199237</v>
      </c>
      <c r="D23" s="4">
        <v>74957829.019999996</v>
      </c>
      <c r="E23" s="4">
        <v>4003643.39</v>
      </c>
      <c r="F23" s="4">
        <f t="shared" si="0"/>
        <v>70954185.629999995</v>
      </c>
      <c r="G23" s="4">
        <v>9202581.8200000003</v>
      </c>
      <c r="H23" s="4">
        <v>3395855.03</v>
      </c>
      <c r="I23" s="4">
        <v>897346.8</v>
      </c>
      <c r="J23" s="4">
        <f t="shared" si="1"/>
        <v>4909379.9900000012</v>
      </c>
      <c r="K23" s="4">
        <v>35794388.560000002</v>
      </c>
      <c r="L23" s="5">
        <f t="shared" si="2"/>
        <v>380.77046743325781</v>
      </c>
      <c r="M23" s="5">
        <f t="shared" si="3"/>
        <v>179.6573355350663</v>
      </c>
      <c r="N23" s="6">
        <f t="shared" si="4"/>
        <v>560.42780296832416</v>
      </c>
    </row>
    <row r="24" spans="1:14">
      <c r="A24" s="1" t="s">
        <v>38</v>
      </c>
      <c r="B24" s="2" t="s">
        <v>1</v>
      </c>
      <c r="C24" s="3">
        <v>141854</v>
      </c>
      <c r="D24" s="4">
        <v>55423474.469999999</v>
      </c>
      <c r="E24" s="4">
        <v>2843350.62</v>
      </c>
      <c r="F24" s="4">
        <f t="shared" si="0"/>
        <v>52580123.850000001</v>
      </c>
      <c r="G24" s="4">
        <v>12354068.51</v>
      </c>
      <c r="H24" s="4">
        <v>3183932.95</v>
      </c>
      <c r="I24" s="4">
        <v>581747.68999999994</v>
      </c>
      <c r="J24" s="4">
        <f t="shared" si="1"/>
        <v>8588387.8699999992</v>
      </c>
      <c r="K24" s="4">
        <v>18273312.050000001</v>
      </c>
      <c r="L24" s="5">
        <f t="shared" si="2"/>
        <v>431.2075212542473</v>
      </c>
      <c r="M24" s="5">
        <f t="shared" si="3"/>
        <v>128.81774253810255</v>
      </c>
      <c r="N24" s="6">
        <f t="shared" si="4"/>
        <v>560.02526379234985</v>
      </c>
    </row>
    <row r="25" spans="1:14">
      <c r="A25" s="1" t="s">
        <v>40</v>
      </c>
      <c r="B25" s="2" t="s">
        <v>3</v>
      </c>
      <c r="C25" s="3">
        <v>111669</v>
      </c>
      <c r="D25" s="4">
        <v>43742134.32</v>
      </c>
      <c r="E25" s="4">
        <v>2647775.5499999998</v>
      </c>
      <c r="F25" s="4">
        <f t="shared" si="0"/>
        <v>41094358.770000003</v>
      </c>
      <c r="G25" s="4">
        <v>4729925.58</v>
      </c>
      <c r="H25" s="4">
        <v>2186766.36</v>
      </c>
      <c r="I25" s="4">
        <v>629370.36</v>
      </c>
      <c r="J25" s="4">
        <f t="shared" si="1"/>
        <v>1913788.8600000003</v>
      </c>
      <c r="K25" s="4">
        <v>18034459.059999999</v>
      </c>
      <c r="L25" s="5">
        <f t="shared" si="2"/>
        <v>385.13954302447416</v>
      </c>
      <c r="M25" s="5">
        <f t="shared" si="3"/>
        <v>161.49924383669594</v>
      </c>
      <c r="N25" s="6">
        <f t="shared" si="4"/>
        <v>546.63878686117005</v>
      </c>
    </row>
    <row r="26" spans="1:14">
      <c r="A26" s="1" t="s">
        <v>32</v>
      </c>
      <c r="B26" s="2" t="s">
        <v>5</v>
      </c>
      <c r="C26" s="3">
        <v>212730</v>
      </c>
      <c r="D26" s="4">
        <v>76325219.510000005</v>
      </c>
      <c r="E26" s="4">
        <v>3808004.98</v>
      </c>
      <c r="F26" s="4">
        <f t="shared" si="0"/>
        <v>72517214.530000001</v>
      </c>
      <c r="G26" s="4">
        <v>11560851.470000001</v>
      </c>
      <c r="H26" s="4">
        <v>3303141.27</v>
      </c>
      <c r="I26" s="4">
        <v>734423.36</v>
      </c>
      <c r="J26" s="4">
        <f t="shared" si="1"/>
        <v>7523286.8400000008</v>
      </c>
      <c r="K26" s="4">
        <v>35845329.439999998</v>
      </c>
      <c r="L26" s="5">
        <f t="shared" si="2"/>
        <v>376.25394335542711</v>
      </c>
      <c r="M26" s="5">
        <f t="shared" si="3"/>
        <v>168.50152512574624</v>
      </c>
      <c r="N26" s="6">
        <f t="shared" si="4"/>
        <v>544.75546848117335</v>
      </c>
    </row>
    <row r="27" spans="1:14">
      <c r="A27" s="1" t="s">
        <v>31</v>
      </c>
      <c r="B27" s="2" t="s">
        <v>5</v>
      </c>
      <c r="C27" s="3">
        <v>69727</v>
      </c>
      <c r="D27" s="4">
        <v>25961238.699999999</v>
      </c>
      <c r="E27" s="4">
        <v>0</v>
      </c>
      <c r="F27" s="4">
        <f t="shared" si="0"/>
        <v>25961238.699999999</v>
      </c>
      <c r="G27" s="4">
        <v>1079784.1299999999</v>
      </c>
      <c r="H27" s="4">
        <v>0</v>
      </c>
      <c r="I27" s="4">
        <v>0</v>
      </c>
      <c r="J27" s="4">
        <f t="shared" si="1"/>
        <v>1079784.1299999999</v>
      </c>
      <c r="K27" s="4">
        <v>10505709.35</v>
      </c>
      <c r="L27" s="5">
        <f t="shared" si="2"/>
        <v>387.81279604744213</v>
      </c>
      <c r="M27" s="5">
        <f t="shared" si="3"/>
        <v>150.66917191331908</v>
      </c>
      <c r="N27" s="6">
        <f t="shared" si="4"/>
        <v>538.48196796076127</v>
      </c>
    </row>
    <row r="28" spans="1:14">
      <c r="A28" s="1" t="s">
        <v>34</v>
      </c>
      <c r="B28" s="2" t="s">
        <v>6</v>
      </c>
      <c r="C28" s="3">
        <v>579076</v>
      </c>
      <c r="D28" s="4">
        <v>228656802.53</v>
      </c>
      <c r="E28" s="4">
        <v>12485578.02</v>
      </c>
      <c r="F28" s="4">
        <f t="shared" si="0"/>
        <v>216171224.50999999</v>
      </c>
      <c r="G28" s="4">
        <v>25272729.239999998</v>
      </c>
      <c r="H28" s="4">
        <v>9019893.0500000007</v>
      </c>
      <c r="I28" s="4">
        <v>2267310.6800000002</v>
      </c>
      <c r="J28" s="4">
        <f t="shared" si="1"/>
        <v>13985525.509999998</v>
      </c>
      <c r="K28" s="4">
        <v>69938161.540000007</v>
      </c>
      <c r="L28" s="5">
        <f t="shared" si="2"/>
        <v>397.45516999495743</v>
      </c>
      <c r="M28" s="5">
        <f t="shared" si="3"/>
        <v>120.77544491569328</v>
      </c>
      <c r="N28" s="6">
        <f t="shared" si="4"/>
        <v>518.23061491065073</v>
      </c>
    </row>
    <row r="29" spans="1:14">
      <c r="A29" s="1" t="s">
        <v>35</v>
      </c>
      <c r="B29" s="2" t="s">
        <v>5</v>
      </c>
      <c r="C29" s="3">
        <v>87493</v>
      </c>
      <c r="D29" s="4">
        <v>37113344.390000001</v>
      </c>
      <c r="E29" s="4">
        <v>1260621.99</v>
      </c>
      <c r="F29" s="4">
        <f t="shared" si="0"/>
        <v>35852722.399999999</v>
      </c>
      <c r="G29" s="4">
        <v>3133100.01</v>
      </c>
      <c r="H29" s="4">
        <v>1766678.51</v>
      </c>
      <c r="I29" s="4">
        <v>468586.51</v>
      </c>
      <c r="J29" s="4">
        <f t="shared" si="1"/>
        <v>897834.98999999976</v>
      </c>
      <c r="K29" s="4">
        <v>7076245.1900000004</v>
      </c>
      <c r="L29" s="5">
        <f t="shared" si="2"/>
        <v>420.03997336929814</v>
      </c>
      <c r="M29" s="5">
        <f t="shared" si="3"/>
        <v>80.877843827506211</v>
      </c>
      <c r="N29" s="6">
        <f t="shared" si="4"/>
        <v>500.91781719680432</v>
      </c>
    </row>
    <row r="30" spans="1:14">
      <c r="A30" s="1" t="s">
        <v>23</v>
      </c>
      <c r="B30" s="2" t="s">
        <v>0</v>
      </c>
      <c r="C30" s="3">
        <v>58798</v>
      </c>
      <c r="D30" s="4">
        <v>17454436.23</v>
      </c>
      <c r="E30" s="4">
        <v>0</v>
      </c>
      <c r="F30" s="4">
        <f t="shared" si="0"/>
        <v>17454436.23</v>
      </c>
      <c r="G30" s="4">
        <v>785884.38</v>
      </c>
      <c r="H30" s="4">
        <v>0</v>
      </c>
      <c r="I30" s="4">
        <v>0</v>
      </c>
      <c r="J30" s="4">
        <f t="shared" si="1"/>
        <v>785884.38</v>
      </c>
      <c r="K30" s="4">
        <v>10666290.77</v>
      </c>
      <c r="L30" s="5">
        <f t="shared" si="2"/>
        <v>310.22008588727505</v>
      </c>
      <c r="M30" s="5">
        <f t="shared" si="3"/>
        <v>181.40567315214801</v>
      </c>
      <c r="N30" s="6">
        <f t="shared" si="4"/>
        <v>491.62575903942309</v>
      </c>
    </row>
    <row r="31" spans="1:14">
      <c r="A31" s="1" t="s">
        <v>37</v>
      </c>
      <c r="B31" s="2" t="s">
        <v>5</v>
      </c>
      <c r="C31" s="3">
        <v>122368</v>
      </c>
      <c r="D31" s="4">
        <v>42676305.409999996</v>
      </c>
      <c r="E31" s="4">
        <v>2123813.1800000002</v>
      </c>
      <c r="F31" s="4">
        <f t="shared" si="0"/>
        <v>40552492.229999997</v>
      </c>
      <c r="G31" s="4">
        <v>4772510.57</v>
      </c>
      <c r="H31" s="4">
        <v>2672053</v>
      </c>
      <c r="I31" s="4">
        <v>614263.44999999995</v>
      </c>
      <c r="J31" s="4">
        <f t="shared" si="1"/>
        <v>1486194.1200000003</v>
      </c>
      <c r="K31" s="4">
        <v>17386123.800000001</v>
      </c>
      <c r="L31" s="5">
        <f t="shared" si="2"/>
        <v>343.54313505164743</v>
      </c>
      <c r="M31" s="5">
        <f t="shared" si="3"/>
        <v>142.08064036349373</v>
      </c>
      <c r="N31" s="6">
        <f t="shared" si="4"/>
        <v>485.62377541514115</v>
      </c>
    </row>
    <row r="32" spans="1:14">
      <c r="A32" s="1" t="s">
        <v>52</v>
      </c>
      <c r="B32" s="2" t="s">
        <v>3</v>
      </c>
      <c r="C32" s="3">
        <v>55729</v>
      </c>
      <c r="D32" s="4">
        <v>19847210.359999999</v>
      </c>
      <c r="E32" s="4">
        <v>0</v>
      </c>
      <c r="F32" s="4">
        <f t="shared" si="0"/>
        <v>19847210.359999999</v>
      </c>
      <c r="G32" s="4">
        <v>444858.79</v>
      </c>
      <c r="H32" s="4">
        <v>0</v>
      </c>
      <c r="I32" s="4">
        <v>0</v>
      </c>
      <c r="J32" s="4">
        <f t="shared" si="1"/>
        <v>444858.79</v>
      </c>
      <c r="K32" s="4">
        <v>6189383.4800000004</v>
      </c>
      <c r="L32" s="5">
        <f t="shared" si="2"/>
        <v>364.12046062193826</v>
      </c>
      <c r="M32" s="5">
        <f t="shared" si="3"/>
        <v>111.06216655601214</v>
      </c>
      <c r="N32" s="6">
        <f t="shared" si="4"/>
        <v>475.18262717795039</v>
      </c>
    </row>
    <row r="33" spans="1:14">
      <c r="A33" s="1" t="s">
        <v>39</v>
      </c>
      <c r="B33" s="2" t="s">
        <v>7</v>
      </c>
      <c r="C33" s="3">
        <v>137561</v>
      </c>
      <c r="D33" s="4">
        <v>44033016.119999997</v>
      </c>
      <c r="E33" s="4">
        <v>2592902.23</v>
      </c>
      <c r="F33" s="4">
        <f t="shared" si="0"/>
        <v>41440113.890000001</v>
      </c>
      <c r="G33" s="4">
        <v>9927220.1799999997</v>
      </c>
      <c r="H33" s="4">
        <v>2056596.2</v>
      </c>
      <c r="I33" s="4">
        <v>474114.95</v>
      </c>
      <c r="J33" s="4">
        <f t="shared" si="1"/>
        <v>7396509.0299999993</v>
      </c>
      <c r="K33" s="4">
        <v>15524522.68</v>
      </c>
      <c r="L33" s="5">
        <f t="shared" si="2"/>
        <v>355.01794055001056</v>
      </c>
      <c r="M33" s="5">
        <f t="shared" si="3"/>
        <v>112.85555266390909</v>
      </c>
      <c r="N33" s="6">
        <f t="shared" si="4"/>
        <v>467.87349321391963</v>
      </c>
    </row>
    <row r="34" spans="1:14">
      <c r="A34" s="1" t="s">
        <v>41</v>
      </c>
      <c r="B34" s="2" t="s">
        <v>5</v>
      </c>
      <c r="C34" s="3">
        <v>94120</v>
      </c>
      <c r="D34" s="4">
        <v>26231980.280000001</v>
      </c>
      <c r="E34" s="4">
        <v>1566946.6</v>
      </c>
      <c r="F34" s="4">
        <f t="shared" si="0"/>
        <v>24665033.68</v>
      </c>
      <c r="G34" s="4">
        <v>4525701.33</v>
      </c>
      <c r="H34" s="4">
        <v>2410601.35</v>
      </c>
      <c r="I34" s="4">
        <v>494885.54</v>
      </c>
      <c r="J34" s="4">
        <f t="shared" si="1"/>
        <v>1620214.44</v>
      </c>
      <c r="K34" s="4">
        <v>15533655.630000001</v>
      </c>
      <c r="L34" s="5">
        <f t="shared" si="2"/>
        <v>279.27377943051425</v>
      </c>
      <c r="M34" s="5">
        <f t="shared" si="3"/>
        <v>165.0409650446239</v>
      </c>
      <c r="N34" s="6">
        <f t="shared" si="4"/>
        <v>444.31474447513813</v>
      </c>
    </row>
    <row r="35" spans="1:14">
      <c r="A35" s="1" t="s">
        <v>33</v>
      </c>
      <c r="B35" s="2" t="s">
        <v>4</v>
      </c>
      <c r="C35" s="3">
        <v>319515</v>
      </c>
      <c r="D35" s="4">
        <v>111027938.87</v>
      </c>
      <c r="E35" s="4">
        <v>6408750.4299999997</v>
      </c>
      <c r="F35" s="4">
        <f t="shared" si="0"/>
        <v>104619188.44</v>
      </c>
      <c r="G35" s="4">
        <v>12250854.210000001</v>
      </c>
      <c r="H35" s="4">
        <v>4827224.0999999996</v>
      </c>
      <c r="I35" s="4">
        <v>1015864.92</v>
      </c>
      <c r="J35" s="4">
        <f t="shared" si="1"/>
        <v>6407765.1900000013</v>
      </c>
      <c r="K35" s="4">
        <v>30793677.109999999</v>
      </c>
      <c r="L35" s="5">
        <f t="shared" si="2"/>
        <v>347.48588839334616</v>
      </c>
      <c r="M35" s="5">
        <f t="shared" si="3"/>
        <v>96.376311315587685</v>
      </c>
      <c r="N35" s="6">
        <f t="shared" si="4"/>
        <v>443.86219970893387</v>
      </c>
    </row>
  </sheetData>
  <sortState ref="A10:N35">
    <sortCondition descending="1" ref="N10:N35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2023-11-16T09:49:24Z</dcterms:modified>
</cp:coreProperties>
</file>