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ALFABETICO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4" l="1"/>
  <c r="J21" i="14"/>
  <c r="F21" i="14"/>
  <c r="N21" i="14" s="1"/>
  <c r="M26" i="14"/>
  <c r="J26" i="14"/>
  <c r="F26" i="14"/>
  <c r="M33" i="14"/>
  <c r="J33" i="14"/>
  <c r="F33" i="14"/>
  <c r="N33" i="14" s="1"/>
  <c r="M19" i="14"/>
  <c r="J19" i="14"/>
  <c r="F19" i="14"/>
  <c r="M23" i="14"/>
  <c r="J23" i="14"/>
  <c r="F23" i="14"/>
  <c r="N23" i="14" s="1"/>
  <c r="M13" i="14"/>
  <c r="J13" i="14"/>
  <c r="F13" i="14"/>
  <c r="M10" i="14"/>
  <c r="J10" i="14"/>
  <c r="F10" i="14"/>
  <c r="N10" i="14" s="1"/>
  <c r="M24" i="14"/>
  <c r="J24" i="14"/>
  <c r="F24" i="14"/>
  <c r="M27" i="14"/>
  <c r="J27" i="14"/>
  <c r="F27" i="14"/>
  <c r="N27" i="14" s="1"/>
  <c r="M20" i="14"/>
  <c r="J20" i="14"/>
  <c r="F20" i="14"/>
  <c r="M22" i="14"/>
  <c r="J22" i="14"/>
  <c r="F22" i="14"/>
  <c r="N22" i="14" s="1"/>
  <c r="M31" i="14"/>
  <c r="J31" i="14"/>
  <c r="F31" i="14"/>
  <c r="M15" i="14"/>
  <c r="J15" i="14"/>
  <c r="F15" i="14"/>
  <c r="N15" i="14" s="1"/>
  <c r="M14" i="14"/>
  <c r="J14" i="14"/>
  <c r="F14" i="14"/>
  <c r="M11" i="14"/>
  <c r="J11" i="14"/>
  <c r="F11" i="14"/>
  <c r="N11" i="14" s="1"/>
  <c r="M17" i="14"/>
  <c r="J17" i="14"/>
  <c r="F17" i="14"/>
  <c r="M30" i="14"/>
  <c r="J30" i="14"/>
  <c r="F30" i="14"/>
  <c r="N30" i="14" s="1"/>
  <c r="M32" i="14"/>
  <c r="J32" i="14"/>
  <c r="F32" i="14"/>
  <c r="M28" i="14"/>
  <c r="J28" i="14"/>
  <c r="F28" i="14"/>
  <c r="M18" i="14"/>
  <c r="J18" i="14"/>
  <c r="F18" i="14"/>
  <c r="M12" i="14"/>
  <c r="J12" i="14"/>
  <c r="F12" i="14"/>
  <c r="M25" i="14"/>
  <c r="J25" i="14"/>
  <c r="F25" i="14"/>
  <c r="M29" i="14"/>
  <c r="J29" i="14"/>
  <c r="F29" i="14"/>
  <c r="M16" i="14"/>
  <c r="J16" i="14"/>
  <c r="F16" i="14"/>
  <c r="M29" i="13"/>
  <c r="J29" i="13"/>
  <c r="F29" i="13"/>
  <c r="N29" i="13" s="1"/>
  <c r="M25" i="13"/>
  <c r="J25" i="13"/>
  <c r="F25" i="13"/>
  <c r="M32" i="13"/>
  <c r="J32" i="13"/>
  <c r="F32" i="13"/>
  <c r="M13" i="13"/>
  <c r="J13" i="13"/>
  <c r="F13" i="13"/>
  <c r="M19" i="13"/>
  <c r="J19" i="13"/>
  <c r="F19" i="13"/>
  <c r="M10" i="13"/>
  <c r="J10" i="13"/>
  <c r="F10" i="13"/>
  <c r="M20" i="13"/>
  <c r="J20" i="13"/>
  <c r="F20" i="13"/>
  <c r="M18" i="13"/>
  <c r="J18" i="13"/>
  <c r="F18" i="13"/>
  <c r="M15" i="13"/>
  <c r="J15" i="13"/>
  <c r="F15" i="13"/>
  <c r="M28" i="13"/>
  <c r="J28" i="13"/>
  <c r="F28" i="13"/>
  <c r="M31" i="13"/>
  <c r="J31" i="13"/>
  <c r="F31" i="13"/>
  <c r="M30" i="13"/>
  <c r="J30" i="13"/>
  <c r="F30" i="13"/>
  <c r="M23" i="13"/>
  <c r="J23" i="13"/>
  <c r="F23" i="13"/>
  <c r="M14" i="13"/>
  <c r="J14" i="13"/>
  <c r="F14" i="13"/>
  <c r="M11" i="13"/>
  <c r="J11" i="13"/>
  <c r="F11" i="13"/>
  <c r="M17" i="13"/>
  <c r="J17" i="13"/>
  <c r="F17" i="13"/>
  <c r="M22" i="13"/>
  <c r="J22" i="13"/>
  <c r="F22" i="13"/>
  <c r="M27" i="13"/>
  <c r="J27" i="13"/>
  <c r="F27" i="13"/>
  <c r="M12" i="13"/>
  <c r="J12" i="13"/>
  <c r="F12" i="13"/>
  <c r="M24" i="13"/>
  <c r="J24" i="13"/>
  <c r="F24" i="13"/>
  <c r="M21" i="13"/>
  <c r="J21" i="13"/>
  <c r="F21" i="13"/>
  <c r="M16" i="13"/>
  <c r="J16" i="13"/>
  <c r="F16" i="13"/>
  <c r="M26" i="13"/>
  <c r="J26" i="13"/>
  <c r="F26" i="13"/>
  <c r="N26" i="13" s="1"/>
  <c r="M33" i="13"/>
  <c r="J33" i="13"/>
  <c r="F33" i="13"/>
  <c r="N16" i="14" l="1"/>
  <c r="N25" i="14"/>
  <c r="N18" i="14"/>
  <c r="N17" i="14"/>
  <c r="N14" i="14"/>
  <c r="N31" i="14"/>
  <c r="N24" i="14"/>
  <c r="N13" i="14"/>
  <c r="N19" i="14"/>
  <c r="L29" i="14"/>
  <c r="N12" i="14"/>
  <c r="L28" i="14"/>
  <c r="N32" i="14"/>
  <c r="N20" i="14"/>
  <c r="N26" i="14"/>
  <c r="N28" i="14"/>
  <c r="N29" i="14"/>
  <c r="L12" i="14"/>
  <c r="L16" i="14"/>
  <c r="L25" i="14"/>
  <c r="L18" i="14"/>
  <c r="L32" i="14"/>
  <c r="L17" i="14"/>
  <c r="L14" i="14"/>
  <c r="L31" i="14"/>
  <c r="L20" i="14"/>
  <c r="L24" i="14"/>
  <c r="L13" i="14"/>
  <c r="L19" i="14"/>
  <c r="L26" i="14"/>
  <c r="L30" i="14"/>
  <c r="L11" i="14"/>
  <c r="L15" i="14"/>
  <c r="L22" i="14"/>
  <c r="L27" i="14"/>
  <c r="L10" i="14"/>
  <c r="L23" i="14"/>
  <c r="L33" i="14"/>
  <c r="L21" i="14"/>
  <c r="N33" i="13"/>
  <c r="N16" i="13"/>
  <c r="N24" i="13"/>
  <c r="N27" i="13"/>
  <c r="N17" i="13"/>
  <c r="N14" i="13"/>
  <c r="N30" i="13"/>
  <c r="N28" i="13"/>
  <c r="N18" i="13"/>
  <c r="N10" i="13"/>
  <c r="N13" i="13"/>
  <c r="N25" i="13"/>
  <c r="N21" i="13"/>
  <c r="L12" i="13"/>
  <c r="L22" i="13"/>
  <c r="L11" i="13"/>
  <c r="L23" i="13"/>
  <c r="N31" i="13"/>
  <c r="N15" i="13"/>
  <c r="N20" i="13"/>
  <c r="N19" i="13"/>
  <c r="N32" i="13"/>
  <c r="L26" i="13"/>
  <c r="L21" i="13"/>
  <c r="N12" i="13"/>
  <c r="N22" i="13"/>
  <c r="N11" i="13"/>
  <c r="N23" i="13"/>
  <c r="L33" i="13"/>
  <c r="L16" i="13"/>
  <c r="L24" i="13"/>
  <c r="L27" i="13"/>
  <c r="L17" i="13"/>
  <c r="L14" i="13"/>
  <c r="L30" i="13"/>
  <c r="L28" i="13"/>
  <c r="L18" i="13"/>
  <c r="L10" i="13"/>
  <c r="L13" i="13"/>
  <c r="L25" i="13"/>
  <c r="L31" i="13"/>
  <c r="L15" i="13"/>
  <c r="L20" i="13"/>
  <c r="L19" i="13"/>
  <c r="L32" i="13"/>
  <c r="L29" i="13"/>
</calcChain>
</file>

<file path=xl/sharedStrings.xml><?xml version="1.0" encoding="utf-8"?>
<sst xmlns="http://schemas.openxmlformats.org/spreadsheetml/2006/main" count="142" uniqueCount="52">
  <si>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</si>
  <si>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</si>
  <si>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</si>
  <si>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</si>
  <si>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</si>
  <si>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</si>
  <si>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</si>
  <si>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</si>
  <si>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</si>
  <si>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</si>
  <si>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</si>
  <si>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</si>
  <si>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</si>
  <si>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</si>
  <si>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</si>
  <si>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</si>
  <si>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</si>
  <si>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</si>
  <si>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</si>
  <si>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</si>
  <si>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</si>
  <si>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</si>
  <si>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</si>
  <si>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</si>
  <si>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Línea de la Concepción (La)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</si>
  <si>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</si>
  <si>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</si>
  <si>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</si>
  <si>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</si>
  <si>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</si>
  <si>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</si>
  <si>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</si>
  <si>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</si>
  <si>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</si>
  <si>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</si>
  <si>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</si>
  <si>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</si>
  <si>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</si>
  <si>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</si>
  <si>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</si>
  <si>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</si>
  <si>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</si>
  <si>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>Impuestos directos - IRPF</t>
  </si>
  <si>
    <t>Impuestos indirectos - IVA-IIEE</t>
  </si>
  <si>
    <t>IIEE (PIE)</t>
  </si>
  <si>
    <t>IVA (PIE)</t>
  </si>
  <si>
    <t/>
  </si>
  <si>
    <t>Municipios de Andalucía de más de 50.000 habitantes</t>
  </si>
  <si>
    <t xml:space="preserve">Fuengirola                                                            </t>
  </si>
  <si>
    <t xml:space="preserve">Benalmádena                                                           </t>
  </si>
  <si>
    <t>Ingresos tributarios 2021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</si>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</sst>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3" fontId="4" fillId="2" borderId="1" xfId="4" applyNumberFormat="1" applyFont="1" applyFill="1" applyBorder="1" applyAlignment="1">
      <alignment horizontal="left" vertical="center" wrapText="1"/>
    </xf>
    <xf numFmtId="4" fontId="5" fillId="3" borderId="1" xfId="6" applyNumberFormat="1" applyFont="1" applyFill="1" applyBorder="1" applyAlignment="1">
      <alignment horizontal="left" vertical="center" wrapText="1"/>
    </xf>
    <xf numFmtId="3" fontId="5" fillId="4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" fontId="5" fillId="3" borderId="1" xfId="6" applyNumberFormat="1" applyFont="1" applyFill="1" applyBorder="1" applyAlignment="1">
      <alignment horizontal="right" vertical="center" wrapText="1"/>
    </xf>
    <xf numFmtId="4" fontId="4" fillId="3" borderId="1" xfId="6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3" fontId="4" fillId="2" borderId="1" xfId="4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5" fillId="0" borderId="5" xfId="6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center" vertical="center"/>
    </xf>
    <xf numFmtId="4" fontId="7" fillId="0" borderId="4" xfId="3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activeCell="M18" sqref="M18"/>
    </sheetView>
  </sheetViews>
  <sheetFormatPr baseColWidth="10" defaultColWidth="7.109375" defaultRowHeight="18"/>
  <cols>
    <col min="1" max="1" width="28.109375" style="28" customWidth="1"/>
    <col min="2" max="2" width="15.6640625" style="28" customWidth="1"/>
    <col min="3" max="3" width="11" style="29" customWidth="1"/>
    <col min="4" max="4" width="14.109375" style="28" hidden="1" customWidth="1"/>
    <col min="5" max="5" width="12.6640625" style="28" hidden="1" customWidth="1"/>
    <col min="6" max="6" width="14.44140625" style="28" hidden="1" customWidth="1"/>
    <col min="7" max="7" width="14.33203125" style="30" hidden="1" customWidth="1"/>
    <col min="8" max="9" width="12.6640625" style="28" hidden="1" customWidth="1"/>
    <col min="10" max="10" width="13.5546875" style="28" hidden="1" customWidth="1"/>
    <col min="11" max="11" width="13.6640625" style="28" hidden="1" customWidth="1"/>
    <col min="12" max="12" width="16.5546875" style="28" customWidth="1"/>
    <col min="13" max="13" width="15.44140625" style="28" customWidth="1"/>
    <col min="14" max="14" width="18.109375" style="28" customWidth="1"/>
    <col min="15" max="15" width="7.109375" style="28" customWidth="1"/>
    <col min="16" max="16384" width="7.109375" style="28"/>
  </cols>
  <sheetData>
    <row r="1" spans="1:14" s="15" customFormat="1" ht="16.8">
      <c r="C1" s="16"/>
      <c r="D1" s="17"/>
      <c r="E1" s="17"/>
      <c r="F1" s="17"/>
      <c r="G1" s="17"/>
      <c r="H1" s="17"/>
      <c r="I1" s="17"/>
      <c r="J1" s="17"/>
      <c r="K1" s="17"/>
      <c r="L1" s="17"/>
      <c r="N1" s="18"/>
    </row>
    <row r="2" spans="1:14" s="15" customFormat="1" ht="24" customHeight="1">
      <c r="A2" s="8"/>
      <c r="B2" s="8"/>
      <c r="C2" s="9"/>
      <c r="D2" s="8"/>
      <c r="E2" s="8"/>
      <c r="F2" s="8"/>
      <c r="G2" s="10"/>
      <c r="H2" s="8"/>
      <c r="I2" s="8"/>
      <c r="J2" s="8"/>
      <c r="K2" s="8"/>
      <c r="L2" s="8"/>
      <c r="M2" s="8"/>
      <c r="N2" s="8"/>
    </row>
    <row r="3" spans="1:14" s="15" customFormat="1" ht="39" customHeight="1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5" customFormat="1" ht="21.6">
      <c r="A4" s="35" t="s">
        <v>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5" customFormat="1" ht="16.8">
      <c r="A5" s="31" t="s">
        <v>51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2"/>
      <c r="N5" s="23"/>
    </row>
    <row r="6" spans="1:14" s="15" customFormat="1" ht="16.8">
      <c r="A6" s="32" t="s">
        <v>8</v>
      </c>
      <c r="B6" s="25"/>
      <c r="C6" s="26"/>
      <c r="D6" s="27"/>
      <c r="E6" s="27"/>
      <c r="F6" s="27"/>
      <c r="G6" s="27"/>
      <c r="H6" s="27"/>
      <c r="I6" s="27"/>
      <c r="J6" s="27"/>
      <c r="K6" s="22"/>
      <c r="L6" s="27"/>
      <c r="M6" s="22"/>
      <c r="N6" s="23"/>
    </row>
    <row r="7" spans="1:14" s="15" customFormat="1" ht="16.8">
      <c r="A7" s="24"/>
      <c r="B7" s="25"/>
      <c r="C7" s="26"/>
      <c r="D7" s="27"/>
      <c r="E7" s="27"/>
      <c r="F7" s="27"/>
      <c r="G7" s="27"/>
      <c r="H7" s="27"/>
      <c r="I7" s="27"/>
      <c r="J7" s="27"/>
      <c r="K7" s="22"/>
      <c r="L7" s="27"/>
      <c r="M7" s="22"/>
      <c r="N7" s="23"/>
    </row>
    <row r="8" spans="1:14" s="15" customFormat="1" ht="16.8">
      <c r="A8" s="25"/>
      <c r="B8" s="25"/>
      <c r="C8" s="26"/>
      <c r="D8" s="36" t="s">
        <v>9</v>
      </c>
      <c r="E8" s="37"/>
      <c r="F8" s="37"/>
      <c r="G8" s="37"/>
      <c r="H8" s="37"/>
      <c r="I8" s="37"/>
      <c r="J8" s="37"/>
      <c r="K8" s="38"/>
      <c r="L8" s="39" t="s">
        <v>10</v>
      </c>
      <c r="M8" s="40"/>
      <c r="N8" s="41"/>
    </row>
    <row r="9" spans="1:14" s="15" customFormat="1" ht="50.4">
      <c r="A9" s="11" t="s">
        <v>11</v>
      </c>
      <c r="B9" s="11" t="s">
        <v>12</v>
      </c>
      <c r="C9" s="11" t="s">
        <v>13</v>
      </c>
      <c r="D9" s="12" t="s">
        <v>14</v>
      </c>
      <c r="E9" s="12" t="s">
        <v>15</v>
      </c>
      <c r="F9" s="12" t="s">
        <v>42</v>
      </c>
      <c r="G9" s="12" t="s">
        <v>16</v>
      </c>
      <c r="H9" s="12" t="s">
        <v>45</v>
      </c>
      <c r="I9" s="12" t="s">
        <v>44</v>
      </c>
      <c r="J9" s="12" t="s">
        <v>43</v>
      </c>
      <c r="K9" s="12" t="s">
        <v>17</v>
      </c>
      <c r="L9" s="13" t="s">
        <v>18</v>
      </c>
      <c r="M9" s="13" t="s">
        <v>17</v>
      </c>
      <c r="N9" s="14" t="s">
        <v>19</v>
      </c>
    </row>
    <row r="10" spans="1:14" ht="15" customHeight="1">
      <c r="A10" s="1" t="s">
        <v>30</v>
      </c>
      <c r="B10" s="2" t="s">
        <v>7</v>
      </c>
      <c r="C10" s="3">
        <v>75546</v>
      </c>
      <c r="D10" s="4">
        <v>38497306.090000004</v>
      </c>
      <c r="E10" s="5">
        <v>1073957.3999999999</v>
      </c>
      <c r="F10" s="4">
        <f>D10-E10</f>
        <v>37423348.690000005</v>
      </c>
      <c r="G10" s="4">
        <v>6357729.0700000003</v>
      </c>
      <c r="H10" s="4">
        <v>1262305.44</v>
      </c>
      <c r="I10" s="4">
        <v>292357.8</v>
      </c>
      <c r="J10" s="4">
        <f>G10-H10-I10</f>
        <v>4803065.830000001</v>
      </c>
      <c r="K10" s="4">
        <v>10748681.859999999</v>
      </c>
      <c r="L10" s="6">
        <f>(F10+J10)/C10</f>
        <v>558.94970640404529</v>
      </c>
      <c r="M10" s="6">
        <f>K10/C10</f>
        <v>142.279960024356</v>
      </c>
      <c r="N10" s="7">
        <f>(F10+J10+K10)/C10</f>
        <v>701.22966642840129</v>
      </c>
    </row>
    <row r="11" spans="1:14" ht="15" customHeight="1">
      <c r="A11" s="1" t="s">
        <v>37</v>
      </c>
      <c r="B11" s="2" t="s">
        <v>5</v>
      </c>
      <c r="C11" s="3">
        <v>122982</v>
      </c>
      <c r="D11" s="4">
        <v>44797131.020000003</v>
      </c>
      <c r="E11" s="5">
        <v>2250186.14</v>
      </c>
      <c r="F11" s="4">
        <f>D11-E11</f>
        <v>42546944.880000003</v>
      </c>
      <c r="G11" s="4">
        <v>3623059.58</v>
      </c>
      <c r="H11" s="4">
        <v>1962038.36</v>
      </c>
      <c r="I11" s="4">
        <v>415800.44</v>
      </c>
      <c r="J11" s="4">
        <f>G11-H11-I11</f>
        <v>1245220.78</v>
      </c>
      <c r="K11" s="4">
        <v>16467146.390000001</v>
      </c>
      <c r="L11" s="6">
        <f>(F11+J11)/C11</f>
        <v>356.08597729749073</v>
      </c>
      <c r="M11" s="6">
        <f>K11/C11</f>
        <v>133.89883389439106</v>
      </c>
      <c r="N11" s="7">
        <f>(F11+J11+K11)/C11</f>
        <v>489.98481119188176</v>
      </c>
    </row>
    <row r="12" spans="1:14" ht="15" customHeight="1">
      <c r="A12" s="1" t="s">
        <v>36</v>
      </c>
      <c r="B12" s="2" t="s">
        <v>2</v>
      </c>
      <c r="C12" s="3">
        <v>200753</v>
      </c>
      <c r="D12" s="4">
        <v>78194774.849999994</v>
      </c>
      <c r="E12" s="5">
        <v>3868284.48</v>
      </c>
      <c r="F12" s="4">
        <f>D12-E12</f>
        <v>74326490.36999999</v>
      </c>
      <c r="G12" s="4">
        <v>8761551.7200000007</v>
      </c>
      <c r="H12" s="4">
        <v>3328523.79</v>
      </c>
      <c r="I12" s="4">
        <v>939253.56</v>
      </c>
      <c r="J12" s="4">
        <f>G12-H12-I12</f>
        <v>4493774.370000001</v>
      </c>
      <c r="K12" s="4">
        <v>29884086.75</v>
      </c>
      <c r="L12" s="6">
        <f>(F12+J12)/C12</f>
        <v>392.62309773702009</v>
      </c>
      <c r="M12" s="6">
        <f>K12/C12</f>
        <v>148.85997594058369</v>
      </c>
      <c r="N12" s="7">
        <f>(F12+J12+K12)/C12</f>
        <v>541.48307367760378</v>
      </c>
    </row>
    <row r="13" spans="1:14" ht="15" customHeight="1">
      <c r="A13" s="1" t="s">
        <v>49</v>
      </c>
      <c r="B13" s="2" t="s">
        <v>6</v>
      </c>
      <c r="C13" s="3">
        <v>70204</v>
      </c>
      <c r="D13" s="4">
        <v>52693738.969999999</v>
      </c>
      <c r="E13" s="5">
        <v>0</v>
      </c>
      <c r="F13" s="4">
        <f>D13-E13</f>
        <v>52693738.969999999</v>
      </c>
      <c r="G13" s="4">
        <v>1634165.75</v>
      </c>
      <c r="H13" s="5">
        <v>0</v>
      </c>
      <c r="I13" s="5">
        <v>0</v>
      </c>
      <c r="J13" s="4">
        <f>G13-H13-I13</f>
        <v>1634165.75</v>
      </c>
      <c r="K13" s="4">
        <v>17770702.079999998</v>
      </c>
      <c r="L13" s="6">
        <f>(F13+J13)/C13</f>
        <v>773.85768218335136</v>
      </c>
      <c r="M13" s="6">
        <f>K13/C13</f>
        <v>253.12948094125687</v>
      </c>
      <c r="N13" s="7">
        <f>(F13+J13+K13)/C13</f>
        <v>1026.9871631246083</v>
      </c>
    </row>
    <row r="14" spans="1:14" ht="15" customHeight="1">
      <c r="A14" s="1" t="s">
        <v>26</v>
      </c>
      <c r="B14" s="2" t="s">
        <v>5</v>
      </c>
      <c r="C14" s="3">
        <v>114244</v>
      </c>
      <c r="D14" s="4">
        <v>57249708.020000003</v>
      </c>
      <c r="E14" s="5">
        <v>2417747.44</v>
      </c>
      <c r="F14" s="4">
        <f>D14-E14</f>
        <v>54831960.580000006</v>
      </c>
      <c r="G14" s="4">
        <v>3683989.4</v>
      </c>
      <c r="H14" s="4">
        <v>1790380</v>
      </c>
      <c r="I14" s="4">
        <v>540859.34</v>
      </c>
      <c r="J14" s="4">
        <f>G14-H14-I14</f>
        <v>1352750.06</v>
      </c>
      <c r="K14" s="4">
        <v>19259162.359999999</v>
      </c>
      <c r="L14" s="6">
        <f>(F14+J14)/C14</f>
        <v>491.79572353909185</v>
      </c>
      <c r="M14" s="6">
        <f>K14/C14</f>
        <v>168.57920205875143</v>
      </c>
      <c r="N14" s="7">
        <f>(F14+J14+K14)/C14</f>
        <v>660.37492559784323</v>
      </c>
    </row>
    <row r="15" spans="1:14" ht="15" customHeight="1">
      <c r="A15" s="1" t="s">
        <v>35</v>
      </c>
      <c r="B15" s="2" t="s">
        <v>5</v>
      </c>
      <c r="C15" s="3">
        <v>86306</v>
      </c>
      <c r="D15" s="4">
        <v>37005901.82</v>
      </c>
      <c r="E15" s="5">
        <v>1129812.8</v>
      </c>
      <c r="F15" s="4">
        <f>D15-E15</f>
        <v>35876089.020000003</v>
      </c>
      <c r="G15" s="4">
        <v>3397592.74</v>
      </c>
      <c r="H15" s="4">
        <v>1438275.02</v>
      </c>
      <c r="I15" s="4">
        <v>362602.99</v>
      </c>
      <c r="J15" s="4">
        <f>G15-H15-I15</f>
        <v>1596714.7300000002</v>
      </c>
      <c r="K15" s="4">
        <v>7187145.9199999999</v>
      </c>
      <c r="L15" s="6">
        <f>(F15+J15)/C15</f>
        <v>434.18538398257363</v>
      </c>
      <c r="M15" s="6">
        <f>K15/C15</f>
        <v>83.275159548582948</v>
      </c>
      <c r="N15" s="7">
        <f>(F15+J15+K15)/C15</f>
        <v>517.46054353115665</v>
      </c>
    </row>
    <row r="16" spans="1:14" ht="15" customHeight="1">
      <c r="A16" s="1" t="s">
        <v>33</v>
      </c>
      <c r="B16" s="2" t="s">
        <v>4</v>
      </c>
      <c r="C16" s="3">
        <v>322071</v>
      </c>
      <c r="D16" s="4">
        <v>125287481.42</v>
      </c>
      <c r="E16" s="5">
        <v>5492958.0599999996</v>
      </c>
      <c r="F16" s="4">
        <f>D16-E16</f>
        <v>119794523.36</v>
      </c>
      <c r="G16" s="4">
        <v>11842155.09</v>
      </c>
      <c r="H16" s="4">
        <v>4451776.58</v>
      </c>
      <c r="I16" s="4">
        <v>1318323.82</v>
      </c>
      <c r="J16" s="4">
        <f>G16-H16-I16</f>
        <v>6072054.6899999995</v>
      </c>
      <c r="K16" s="4">
        <v>19265889.059999999</v>
      </c>
      <c r="L16" s="6">
        <f>(F16+J16)/C16</f>
        <v>390.80382291482312</v>
      </c>
      <c r="M16" s="6">
        <f>K16/C16</f>
        <v>59.818763750849961</v>
      </c>
      <c r="N16" s="7">
        <f>(F16+J16+K16)/C16</f>
        <v>450.62258666567305</v>
      </c>
    </row>
    <row r="17" spans="1:14" ht="15" customHeight="1">
      <c r="A17" s="1" t="s">
        <v>39</v>
      </c>
      <c r="B17" s="2" t="s">
        <v>7</v>
      </c>
      <c r="C17" s="3">
        <v>136250</v>
      </c>
      <c r="D17" s="4">
        <v>47868543</v>
      </c>
      <c r="E17" s="5">
        <v>2339511.87</v>
      </c>
      <c r="F17" s="4">
        <f>D17-E17</f>
        <v>45529031.130000003</v>
      </c>
      <c r="G17" s="4">
        <v>10461085.949999999</v>
      </c>
      <c r="H17" s="4">
        <v>2191246.19</v>
      </c>
      <c r="I17" s="4">
        <v>503438.21</v>
      </c>
      <c r="J17" s="4">
        <f>G17-H17-I17</f>
        <v>7766401.5499999998</v>
      </c>
      <c r="K17" s="4">
        <v>13337306.029999999</v>
      </c>
      <c r="L17" s="6">
        <f>(F17+J17)/C17</f>
        <v>391.15913893577982</v>
      </c>
      <c r="M17" s="6">
        <f>K17/C17</f>
        <v>97.888484623853202</v>
      </c>
      <c r="N17" s="7">
        <f>(F17+J17+K17)/C17</f>
        <v>489.04762355963305</v>
      </c>
    </row>
    <row r="18" spans="1:14" ht="15" customHeight="1">
      <c r="A18" s="1" t="s">
        <v>27</v>
      </c>
      <c r="B18" s="2" t="s">
        <v>2</v>
      </c>
      <c r="C18" s="3">
        <v>84005</v>
      </c>
      <c r="D18" s="4">
        <v>40659346.369999997</v>
      </c>
      <c r="E18" s="5">
        <v>930527.57</v>
      </c>
      <c r="F18" s="4">
        <f>D18-E18</f>
        <v>39728818.799999997</v>
      </c>
      <c r="G18" s="4">
        <v>3607726.71</v>
      </c>
      <c r="H18" s="4">
        <v>1325605.44</v>
      </c>
      <c r="I18" s="4">
        <v>352032.69</v>
      </c>
      <c r="J18" s="4">
        <f>G18-H18-I18</f>
        <v>1930088.58</v>
      </c>
      <c r="K18" s="4">
        <v>16234518.369999999</v>
      </c>
      <c r="L18" s="6">
        <f>(F18+J18)/C18</f>
        <v>495.90985512767094</v>
      </c>
      <c r="M18" s="6">
        <f>K18/C18</f>
        <v>193.25657246592465</v>
      </c>
      <c r="N18" s="7">
        <f>(F18+J18+K18)/C18</f>
        <v>689.16642759359559</v>
      </c>
    </row>
    <row r="19" spans="1:14" ht="15" customHeight="1">
      <c r="A19" s="1" t="s">
        <v>20</v>
      </c>
      <c r="B19" s="2" t="s">
        <v>6</v>
      </c>
      <c r="C19" s="3">
        <v>71925</v>
      </c>
      <c r="D19" s="4">
        <v>59739200.509999998</v>
      </c>
      <c r="E19" s="5">
        <v>0</v>
      </c>
      <c r="F19" s="4">
        <f>D19-E19</f>
        <v>59739200.509999998</v>
      </c>
      <c r="G19" s="4">
        <v>3745041.58</v>
      </c>
      <c r="H19" s="5">
        <v>0</v>
      </c>
      <c r="I19" s="5">
        <v>0</v>
      </c>
      <c r="J19" s="4">
        <f>G19-H19-I19</f>
        <v>3745041.58</v>
      </c>
      <c r="K19" s="4">
        <v>22610641.609999999</v>
      </c>
      <c r="L19" s="6">
        <f>(F19+J19)/C19</f>
        <v>882.64500646506769</v>
      </c>
      <c r="M19" s="6">
        <f>K19/C19</f>
        <v>314.36415168578378</v>
      </c>
      <c r="N19" s="7">
        <f>(F19+J19+K19)/C19</f>
        <v>1197.0091581508514</v>
      </c>
    </row>
    <row r="20" spans="1:14" ht="15" customHeight="1">
      <c r="A20" s="1" t="s">
        <v>48</v>
      </c>
      <c r="B20" s="2" t="s">
        <v>6</v>
      </c>
      <c r="C20" s="3">
        <v>82585</v>
      </c>
      <c r="D20" s="4">
        <v>48655024.399999999</v>
      </c>
      <c r="E20" s="5">
        <v>1182584.75</v>
      </c>
      <c r="F20" s="4">
        <f>D20-E20</f>
        <v>47472439.649999999</v>
      </c>
      <c r="G20" s="4">
        <v>4911248.45</v>
      </c>
      <c r="H20" s="4">
        <v>1473204.31</v>
      </c>
      <c r="I20" s="4">
        <v>567943.52</v>
      </c>
      <c r="J20" s="4">
        <f>G20-H20-I20</f>
        <v>2870100.62</v>
      </c>
      <c r="K20" s="4">
        <v>15652703.82</v>
      </c>
      <c r="L20" s="6">
        <f>(F20+J20)/C20</f>
        <v>609.58455252164435</v>
      </c>
      <c r="M20" s="6">
        <f>K20/C20</f>
        <v>189.53446533874191</v>
      </c>
      <c r="N20" s="7">
        <f>(F20+J20+K20)/C20</f>
        <v>799.11901786038618</v>
      </c>
    </row>
    <row r="21" spans="1:14" ht="15" customHeight="1">
      <c r="A21" s="1" t="s">
        <v>25</v>
      </c>
      <c r="B21" s="2" t="s">
        <v>0</v>
      </c>
      <c r="C21" s="3">
        <v>231775</v>
      </c>
      <c r="D21" s="4">
        <v>117261537.84999999</v>
      </c>
      <c r="E21" s="5">
        <v>6004169.4100000001</v>
      </c>
      <c r="F21" s="4">
        <f>D21-E21</f>
        <v>111257368.44</v>
      </c>
      <c r="G21" s="4">
        <v>8517265.3399999999</v>
      </c>
      <c r="H21" s="4">
        <v>3686212.74</v>
      </c>
      <c r="I21" s="4">
        <v>1249555.44</v>
      </c>
      <c r="J21" s="4">
        <f>G21-H21-I21</f>
        <v>3581497.1599999997</v>
      </c>
      <c r="K21" s="4">
        <v>57492621.990000002</v>
      </c>
      <c r="L21" s="6">
        <f>(F21+J21)/C21</f>
        <v>495.47563628519038</v>
      </c>
      <c r="M21" s="6">
        <f>K21/C21</f>
        <v>248.05359503829146</v>
      </c>
      <c r="N21" s="7">
        <f>(F21+J21+K21)/C21</f>
        <v>743.52923132348189</v>
      </c>
    </row>
    <row r="22" spans="1:14" ht="15" customHeight="1">
      <c r="A22" s="1" t="s">
        <v>38</v>
      </c>
      <c r="B22" s="2" t="s">
        <v>1</v>
      </c>
      <c r="C22" s="3">
        <v>142538</v>
      </c>
      <c r="D22" s="4">
        <v>58636702.630000003</v>
      </c>
      <c r="E22" s="5">
        <v>2602996.02</v>
      </c>
      <c r="F22" s="4">
        <f>D22-E22</f>
        <v>56033706.609999999</v>
      </c>
      <c r="G22" s="4">
        <v>5534664.0800000001</v>
      </c>
      <c r="H22" s="4">
        <v>2278764.0499999998</v>
      </c>
      <c r="I22" s="4">
        <v>653212.38</v>
      </c>
      <c r="J22" s="4">
        <f>G22-H22-I22</f>
        <v>2602687.6500000004</v>
      </c>
      <c r="K22" s="4">
        <v>10466725.26</v>
      </c>
      <c r="L22" s="6">
        <f>(F22+J22)/C22</f>
        <v>411.37376881954282</v>
      </c>
      <c r="M22" s="6">
        <f>K22/C22</f>
        <v>73.43112194642832</v>
      </c>
      <c r="N22" s="7">
        <f>(F22+J22+K22)/C22</f>
        <v>484.80489076597115</v>
      </c>
    </row>
    <row r="23" spans="1:14" ht="15" customHeight="1">
      <c r="A23" s="1" t="s">
        <v>40</v>
      </c>
      <c r="B23" s="2" t="s">
        <v>3</v>
      </c>
      <c r="C23" s="3">
        <v>111932</v>
      </c>
      <c r="D23" s="4">
        <v>48000079.789999999</v>
      </c>
      <c r="E23" s="5">
        <v>2427063.71</v>
      </c>
      <c r="F23" s="4">
        <f>D23-E23</f>
        <v>45573016.079999998</v>
      </c>
      <c r="G23" s="4">
        <v>5768997.0499999998</v>
      </c>
      <c r="H23" s="4">
        <v>1873551.34</v>
      </c>
      <c r="I23" s="4">
        <v>442840.15</v>
      </c>
      <c r="J23" s="4">
        <f>G23-H23-I23</f>
        <v>3452605.56</v>
      </c>
      <c r="K23" s="4">
        <v>15364944.960000001</v>
      </c>
      <c r="L23" s="6">
        <f>(F23+J23)/C23</f>
        <v>437.99468999035128</v>
      </c>
      <c r="M23" s="6">
        <f>K23/C23</f>
        <v>137.27035128470857</v>
      </c>
      <c r="N23" s="7">
        <f>(F23+J23+K23)/C23</f>
        <v>575.26504127505984</v>
      </c>
    </row>
    <row r="24" spans="1:14" ht="15" customHeight="1">
      <c r="A24" s="1" t="s">
        <v>32</v>
      </c>
      <c r="B24" s="2" t="s">
        <v>5</v>
      </c>
      <c r="C24" s="3">
        <v>212801</v>
      </c>
      <c r="D24" s="4">
        <v>87452481.969999999</v>
      </c>
      <c r="E24" s="5">
        <v>3171967.73</v>
      </c>
      <c r="F24" s="4">
        <f>D24-E24</f>
        <v>84280514.239999995</v>
      </c>
      <c r="G24" s="4">
        <v>10514357.560000001</v>
      </c>
      <c r="H24" s="4">
        <v>3510943.72</v>
      </c>
      <c r="I24" s="4">
        <v>795665.97</v>
      </c>
      <c r="J24" s="4">
        <f>G24-H24-I24</f>
        <v>6207747.8700000001</v>
      </c>
      <c r="K24" s="4">
        <v>37638463.939999998</v>
      </c>
      <c r="L24" s="6">
        <f>(F24+J24)/C24</f>
        <v>425.22479739286939</v>
      </c>
      <c r="M24" s="6">
        <f>K24/C24</f>
        <v>176.87164975728496</v>
      </c>
      <c r="N24" s="7">
        <f>(F24+J24+K24)/C24</f>
        <v>602.0964471501544</v>
      </c>
    </row>
    <row r="25" spans="1:14" ht="15" customHeight="1">
      <c r="A25" s="1" t="s">
        <v>24</v>
      </c>
      <c r="B25" s="2" t="s">
        <v>5</v>
      </c>
      <c r="C25" s="3">
        <v>63365</v>
      </c>
      <c r="D25" s="4">
        <v>22108086.440000001</v>
      </c>
      <c r="E25" s="5">
        <v>0</v>
      </c>
      <c r="F25" s="4">
        <f>D25-E25</f>
        <v>22108086.440000001</v>
      </c>
      <c r="G25" s="4">
        <v>1429617.15</v>
      </c>
      <c r="H25" s="5">
        <v>0</v>
      </c>
      <c r="I25" s="5">
        <v>0</v>
      </c>
      <c r="J25" s="4">
        <f>G25-H25-I25</f>
        <v>1429617.15</v>
      </c>
      <c r="K25" s="4">
        <v>9655653.5899999999</v>
      </c>
      <c r="L25" s="6">
        <f>(F25+J25)/C25</f>
        <v>371.46222031089718</v>
      </c>
      <c r="M25" s="6">
        <f>K25/C25</f>
        <v>152.38149751440068</v>
      </c>
      <c r="N25" s="7">
        <f>(F25+J25+K25)/C25</f>
        <v>523.84371782529786</v>
      </c>
    </row>
    <row r="26" spans="1:14" ht="15" customHeight="1">
      <c r="A26" s="1" t="s">
        <v>34</v>
      </c>
      <c r="B26" s="2" t="s">
        <v>6</v>
      </c>
      <c r="C26" s="3">
        <v>577405</v>
      </c>
      <c r="D26" s="4">
        <v>247714830.41999999</v>
      </c>
      <c r="E26" s="5">
        <v>10935979.18</v>
      </c>
      <c r="F26" s="4">
        <f>D26-E26</f>
        <v>236778851.23999998</v>
      </c>
      <c r="G26" s="4">
        <v>22298146.960000001</v>
      </c>
      <c r="H26" s="4">
        <v>9547748.8900000006</v>
      </c>
      <c r="I26" s="4">
        <v>2504458.7200000002</v>
      </c>
      <c r="J26" s="4">
        <f>G26-H26-I26</f>
        <v>10245939.35</v>
      </c>
      <c r="K26" s="4">
        <v>66712738.890000001</v>
      </c>
      <c r="L26" s="6">
        <f>(F26+J26)/C26</f>
        <v>427.81893227457329</v>
      </c>
      <c r="M26" s="6">
        <f>K26/C26</f>
        <v>115.53890058104797</v>
      </c>
      <c r="N26" s="7">
        <f>(F26+J26+K26)/C26</f>
        <v>543.35783285562115</v>
      </c>
    </row>
    <row r="27" spans="1:14" ht="15" customHeight="1">
      <c r="A27" s="1" t="s">
        <v>21</v>
      </c>
      <c r="B27" s="2" t="s">
        <v>6</v>
      </c>
      <c r="C27" s="3">
        <v>147958</v>
      </c>
      <c r="D27" s="4">
        <v>160481625.81999999</v>
      </c>
      <c r="E27" s="5">
        <v>3057000.04</v>
      </c>
      <c r="F27" s="4">
        <f>D27-E27</f>
        <v>157424625.78</v>
      </c>
      <c r="G27" s="4">
        <v>16866353.32</v>
      </c>
      <c r="H27" s="4">
        <v>2378388.34</v>
      </c>
      <c r="I27" s="4">
        <v>520582.14</v>
      </c>
      <c r="J27" s="4">
        <f>G27-H27-I27</f>
        <v>13967382.84</v>
      </c>
      <c r="K27" s="4">
        <v>71355731.819999993</v>
      </c>
      <c r="L27" s="6">
        <f>(F27+J27)/C27</f>
        <v>1158.3828425634301</v>
      </c>
      <c r="M27" s="6">
        <f>K27/C27</f>
        <v>482.27018356560643</v>
      </c>
      <c r="N27" s="7">
        <f>(F27+J27+K27)/C27</f>
        <v>1640.6530261290366</v>
      </c>
    </row>
    <row r="28" spans="1:14" ht="15" customHeight="1">
      <c r="A28" s="1" t="s">
        <v>22</v>
      </c>
      <c r="B28" s="2" t="s">
        <v>6</v>
      </c>
      <c r="C28" s="3">
        <v>86744</v>
      </c>
      <c r="D28" s="4">
        <v>61452839.240000002</v>
      </c>
      <c r="E28" s="5">
        <v>963261.24</v>
      </c>
      <c r="F28" s="4">
        <f>D28-E28</f>
        <v>60489578</v>
      </c>
      <c r="G28" s="4">
        <v>5202404.09</v>
      </c>
      <c r="H28" s="4">
        <v>1427152.44</v>
      </c>
      <c r="I28" s="4">
        <v>223636.79</v>
      </c>
      <c r="J28" s="4">
        <f>G28-H28-I28</f>
        <v>3551614.86</v>
      </c>
      <c r="K28" s="4">
        <v>18073638.030000001</v>
      </c>
      <c r="L28" s="6">
        <f>(F28+J28)/C28</f>
        <v>738.2780694918381</v>
      </c>
      <c r="M28" s="6">
        <f>K28/C28</f>
        <v>208.35605955455134</v>
      </c>
      <c r="N28" s="7">
        <f>(F28+J28+K28)/C28</f>
        <v>946.63412904638938</v>
      </c>
    </row>
    <row r="29" spans="1:14" ht="15" customHeight="1">
      <c r="A29" s="1" t="s">
        <v>23</v>
      </c>
      <c r="B29" s="2" t="s">
        <v>0</v>
      </c>
      <c r="C29" s="3">
        <v>58545</v>
      </c>
      <c r="D29" s="4">
        <v>21537615.559999999</v>
      </c>
      <c r="E29" s="5">
        <v>0</v>
      </c>
      <c r="F29" s="4">
        <f>D29-E29</f>
        <v>21537615.559999999</v>
      </c>
      <c r="G29" s="4">
        <v>1094081.6000000001</v>
      </c>
      <c r="H29" s="5">
        <v>0</v>
      </c>
      <c r="I29" s="5">
        <v>0</v>
      </c>
      <c r="J29" s="4">
        <f>G29-H29-I29</f>
        <v>1094081.6000000001</v>
      </c>
      <c r="K29" s="4">
        <v>10561119.68</v>
      </c>
      <c r="L29" s="6">
        <f>(F29+J29)/C29</f>
        <v>386.56925715261764</v>
      </c>
      <c r="M29" s="6">
        <f>K29/C29</f>
        <v>180.39319634469211</v>
      </c>
      <c r="N29" s="7">
        <f>(F29+J29+K29)/C29</f>
        <v>566.96245349730975</v>
      </c>
    </row>
    <row r="30" spans="1:14" ht="15" customHeight="1">
      <c r="A30" s="1" t="s">
        <v>28</v>
      </c>
      <c r="B30" s="2" t="s">
        <v>2</v>
      </c>
      <c r="C30" s="3">
        <v>98725</v>
      </c>
      <c r="D30" s="4">
        <v>44072700.43</v>
      </c>
      <c r="E30" s="5">
        <v>1581076.62</v>
      </c>
      <c r="F30" s="4">
        <f>D30-E30</f>
        <v>42491623.810000002</v>
      </c>
      <c r="G30" s="4">
        <v>3083371.49</v>
      </c>
      <c r="H30" s="4">
        <v>1681920.7</v>
      </c>
      <c r="I30" s="4">
        <v>382017.24</v>
      </c>
      <c r="J30" s="4">
        <f>G30-H30-I30</f>
        <v>1019433.5500000003</v>
      </c>
      <c r="K30" s="4">
        <v>16913476.93</v>
      </c>
      <c r="L30" s="6">
        <f>(F30+J30)/C30</f>
        <v>440.72987956444666</v>
      </c>
      <c r="M30" s="6">
        <f>K30/C30</f>
        <v>171.31908766776399</v>
      </c>
      <c r="N30" s="7">
        <f>(F30+J30+K30)/C30</f>
        <v>612.04896723221066</v>
      </c>
    </row>
    <row r="31" spans="1:14" ht="15" customHeight="1">
      <c r="A31" s="1" t="s">
        <v>41</v>
      </c>
      <c r="B31" s="2" t="s">
        <v>5</v>
      </c>
      <c r="C31" s="3">
        <v>94867</v>
      </c>
      <c r="D31" s="4">
        <v>27378449.489999998</v>
      </c>
      <c r="E31" s="5">
        <v>1438585.54</v>
      </c>
      <c r="F31" s="4">
        <f>D31-E31</f>
        <v>25939863.949999999</v>
      </c>
      <c r="G31" s="4">
        <v>3928293.6</v>
      </c>
      <c r="H31" s="4">
        <v>1497046.98</v>
      </c>
      <c r="I31" s="4">
        <v>410575.84</v>
      </c>
      <c r="J31" s="4">
        <f>G31-H31-I31</f>
        <v>2020670.78</v>
      </c>
      <c r="K31" s="4">
        <v>14002615.9</v>
      </c>
      <c r="L31" s="6">
        <f>(F31+J31)/C31</f>
        <v>294.73404587475096</v>
      </c>
      <c r="M31" s="6">
        <f>K31/C31</f>
        <v>147.60260048278116</v>
      </c>
      <c r="N31" s="7">
        <f>(F31+J31+K31)/C31</f>
        <v>442.33664635753217</v>
      </c>
    </row>
    <row r="32" spans="1:14" ht="15" customHeight="1">
      <c r="A32" s="1" t="s">
        <v>31</v>
      </c>
      <c r="B32" s="2" t="s">
        <v>5</v>
      </c>
      <c r="C32" s="3">
        <v>69507</v>
      </c>
      <c r="D32" s="4">
        <v>26263241.309999999</v>
      </c>
      <c r="E32" s="5">
        <v>0</v>
      </c>
      <c r="F32" s="4">
        <f>D32-E32</f>
        <v>26263241.309999999</v>
      </c>
      <c r="G32" s="4">
        <v>968571.27</v>
      </c>
      <c r="H32" s="5">
        <v>0</v>
      </c>
      <c r="I32" s="5">
        <v>0</v>
      </c>
      <c r="J32" s="4">
        <f>G32-H32-I32</f>
        <v>968571.27</v>
      </c>
      <c r="K32" s="4">
        <v>9751167.6799999997</v>
      </c>
      <c r="L32" s="6">
        <f>(F32+J32)/C32</f>
        <v>391.7851810609003</v>
      </c>
      <c r="M32" s="6">
        <f>K32/C32</f>
        <v>140.29044096278074</v>
      </c>
      <c r="N32" s="7">
        <f>(F32+J32+K32)/C32</f>
        <v>532.07562202368103</v>
      </c>
    </row>
    <row r="33" spans="1:14" ht="15" customHeight="1">
      <c r="A33" s="1" t="s">
        <v>29</v>
      </c>
      <c r="B33" s="2" t="s">
        <v>7</v>
      </c>
      <c r="C33" s="3">
        <v>684234</v>
      </c>
      <c r="D33" s="4">
        <v>294889243.23000002</v>
      </c>
      <c r="E33" s="5">
        <v>17496608.289999999</v>
      </c>
      <c r="F33" s="4">
        <f>D33-E33</f>
        <v>277392634.94</v>
      </c>
      <c r="G33" s="4">
        <v>26545742.239999998</v>
      </c>
      <c r="H33" s="4">
        <v>11299669.25</v>
      </c>
      <c r="I33" s="4">
        <v>2917200.95</v>
      </c>
      <c r="J33" s="4">
        <f>G33-H33-I33</f>
        <v>12328872.039999999</v>
      </c>
      <c r="K33" s="4">
        <v>105177820.18000001</v>
      </c>
      <c r="L33" s="6">
        <f>(F33+J33)/C33</f>
        <v>423.42459886530048</v>
      </c>
      <c r="M33" s="6">
        <f>K33/C33</f>
        <v>153.71615584726862</v>
      </c>
      <c r="N33" s="7">
        <f>(F33+J33+K33)/C33</f>
        <v>577.14075471256911</v>
      </c>
    </row>
    <row r="34" spans="1:14">
      <c r="H34" s="33" t="s">
        <v>46</v>
      </c>
      <c r="I34" s="33" t="s">
        <v>46</v>
      </c>
    </row>
    <row r="35" spans="1:14">
      <c r="H35" s="33" t="s">
        <v>46</v>
      </c>
      <c r="I35" s="33" t="s">
        <v>46</v>
      </c>
    </row>
    <row r="36" spans="1:14">
      <c r="H36" s="33" t="s">
        <v>46</v>
      </c>
      <c r="I36" s="33" t="s">
        <v>46</v>
      </c>
    </row>
  </sheetData>
  <sortState ref="A10:N33">
    <sortCondition ref="A10:A33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B37" sqref="B37"/>
    </sheetView>
  </sheetViews>
  <sheetFormatPr baseColWidth="10" defaultColWidth="7.109375" defaultRowHeight="18"/>
  <cols>
    <col min="1" max="1" width="28.109375" style="28" customWidth="1"/>
    <col min="2" max="2" width="15.6640625" style="28" customWidth="1"/>
    <col min="3" max="3" width="11" style="29" customWidth="1"/>
    <col min="4" max="4" width="14.109375" style="28" hidden="1" customWidth="1"/>
    <col min="5" max="5" width="12.6640625" style="28" hidden="1" customWidth="1"/>
    <col min="6" max="6" width="14.44140625" style="28" hidden="1" customWidth="1"/>
    <col min="7" max="7" width="14.33203125" style="30" hidden="1" customWidth="1"/>
    <col min="8" max="8" width="12.6640625" style="28" hidden="1" customWidth="1"/>
    <col min="9" max="9" width="13.5546875" style="28" hidden="1" customWidth="1"/>
    <col min="10" max="10" width="13.6640625" style="28" hidden="1" customWidth="1"/>
    <col min="11" max="11" width="16.5546875" style="28" hidden="1" customWidth="1"/>
    <col min="12" max="12" width="15.44140625" style="28" customWidth="1"/>
    <col min="13" max="13" width="14.88671875" style="28" customWidth="1"/>
    <col min="14" max="14" width="16.44140625" style="28" customWidth="1"/>
    <col min="15" max="16384" width="7.109375" style="28"/>
  </cols>
  <sheetData>
    <row r="1" spans="1:14" s="15" customFormat="1" ht="16.8">
      <c r="C1" s="16"/>
      <c r="D1" s="17"/>
      <c r="E1" s="17"/>
      <c r="F1" s="17"/>
      <c r="G1" s="17"/>
      <c r="H1" s="17"/>
      <c r="I1" s="17"/>
      <c r="J1" s="17"/>
      <c r="K1" s="17"/>
      <c r="M1" s="18"/>
    </row>
    <row r="2" spans="1:14" s="15" customFormat="1" ht="24" customHeight="1">
      <c r="A2" s="8"/>
      <c r="B2" s="8"/>
      <c r="C2" s="9"/>
      <c r="D2" s="8"/>
      <c r="E2" s="8"/>
      <c r="F2" s="8"/>
      <c r="G2" s="10"/>
      <c r="H2" s="8"/>
      <c r="I2" s="8"/>
      <c r="J2" s="8"/>
      <c r="K2" s="8"/>
      <c r="L2" s="8"/>
      <c r="M2" s="8"/>
    </row>
    <row r="3" spans="1:14" s="15" customFormat="1" ht="39" customHeight="1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5" customFormat="1" ht="21.6">
      <c r="A4" s="35" t="s">
        <v>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5" customFormat="1" ht="16.8">
      <c r="A5" s="31" t="s">
        <v>51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2"/>
      <c r="M5" s="23"/>
    </row>
    <row r="6" spans="1:14" s="15" customFormat="1" ht="16.8">
      <c r="A6" s="32" t="s">
        <v>8</v>
      </c>
      <c r="B6" s="25"/>
      <c r="C6" s="26"/>
      <c r="D6" s="27"/>
      <c r="E6" s="27"/>
      <c r="F6" s="27"/>
      <c r="G6" s="27"/>
      <c r="H6" s="27"/>
      <c r="I6" s="27"/>
      <c r="J6" s="22"/>
      <c r="K6" s="27"/>
      <c r="L6" s="22"/>
      <c r="M6" s="23"/>
    </row>
    <row r="7" spans="1:14" s="15" customFormat="1" ht="16.8">
      <c r="A7" s="24"/>
      <c r="B7" s="25"/>
      <c r="C7" s="26"/>
      <c r="D7" s="27"/>
      <c r="E7" s="27"/>
      <c r="F7" s="27"/>
      <c r="G7" s="27"/>
      <c r="H7" s="27"/>
      <c r="I7" s="27"/>
      <c r="J7" s="22"/>
      <c r="K7" s="27"/>
      <c r="L7" s="22"/>
      <c r="M7" s="23"/>
    </row>
    <row r="8" spans="1:14">
      <c r="A8" s="25"/>
      <c r="B8" s="25"/>
      <c r="C8" s="26"/>
      <c r="D8" s="36" t="s">
        <v>9</v>
      </c>
      <c r="E8" s="37"/>
      <c r="F8" s="37"/>
      <c r="G8" s="37"/>
      <c r="H8" s="37"/>
      <c r="I8" s="37"/>
      <c r="J8" s="37"/>
      <c r="K8" s="38"/>
      <c r="L8" s="39" t="s">
        <v>10</v>
      </c>
      <c r="M8" s="40"/>
      <c r="N8" s="41"/>
    </row>
    <row r="9" spans="1:14" ht="50.4">
      <c r="A9" s="11" t="s">
        <v>11</v>
      </c>
      <c r="B9" s="11" t="s">
        <v>12</v>
      </c>
      <c r="C9" s="11" t="s">
        <v>13</v>
      </c>
      <c r="D9" s="12" t="s">
        <v>14</v>
      </c>
      <c r="E9" s="12" t="s">
        <v>15</v>
      </c>
      <c r="F9" s="12" t="s">
        <v>42</v>
      </c>
      <c r="G9" s="12" t="s">
        <v>16</v>
      </c>
      <c r="H9" s="12" t="s">
        <v>45</v>
      </c>
      <c r="I9" s="12" t="s">
        <v>44</v>
      </c>
      <c r="J9" s="12" t="s">
        <v>43</v>
      </c>
      <c r="K9" s="12" t="s">
        <v>17</v>
      </c>
      <c r="L9" s="13" t="s">
        <v>18</v>
      </c>
      <c r="M9" s="13" t="s">
        <v>17</v>
      </c>
      <c r="N9" s="14" t="s">
        <v>19</v>
      </c>
    </row>
    <row r="10" spans="1:14">
      <c r="A10" s="1" t="s">
        <v>21</v>
      </c>
      <c r="B10" s="2" t="s">
        <v>6</v>
      </c>
      <c r="C10" s="3">
        <v>147958</v>
      </c>
      <c r="D10" s="4">
        <v>160481625.81999999</v>
      </c>
      <c r="E10" s="5">
        <v>3057000.04</v>
      </c>
      <c r="F10" s="4">
        <f>D10-E10</f>
        <v>157424625.78</v>
      </c>
      <c r="G10" s="4">
        <v>16866353.32</v>
      </c>
      <c r="H10" s="4">
        <v>2378388.34</v>
      </c>
      <c r="I10" s="4">
        <v>520582.14</v>
      </c>
      <c r="J10" s="4">
        <f>G10-H10-I10</f>
        <v>13967382.84</v>
      </c>
      <c r="K10" s="4">
        <v>71355731.819999993</v>
      </c>
      <c r="L10" s="6">
        <f>(F10+J10)/C10</f>
        <v>1158.3828425634301</v>
      </c>
      <c r="M10" s="6">
        <f>K10/C10</f>
        <v>482.27018356560643</v>
      </c>
      <c r="N10" s="7">
        <f>(F10+J10+K10)/C10</f>
        <v>1640.6530261290366</v>
      </c>
    </row>
    <row r="11" spans="1:14">
      <c r="A11" s="1" t="s">
        <v>20</v>
      </c>
      <c r="B11" s="2" t="s">
        <v>6</v>
      </c>
      <c r="C11" s="3">
        <v>71925</v>
      </c>
      <c r="D11" s="4">
        <v>59739200.509999998</v>
      </c>
      <c r="E11" s="5">
        <v>0</v>
      </c>
      <c r="F11" s="4">
        <f>D11-E11</f>
        <v>59739200.509999998</v>
      </c>
      <c r="G11" s="4">
        <v>3745041.58</v>
      </c>
      <c r="H11" s="5">
        <v>0</v>
      </c>
      <c r="I11" s="5">
        <v>0</v>
      </c>
      <c r="J11" s="4">
        <f>G11-H11-I11</f>
        <v>3745041.58</v>
      </c>
      <c r="K11" s="4">
        <v>22610641.609999999</v>
      </c>
      <c r="L11" s="6">
        <f>(F11+J11)/C11</f>
        <v>882.64500646506769</v>
      </c>
      <c r="M11" s="6">
        <f>K11/C11</f>
        <v>314.36415168578378</v>
      </c>
      <c r="N11" s="7">
        <f>(F11+J11+K11)/C11</f>
        <v>1197.0091581508514</v>
      </c>
    </row>
    <row r="12" spans="1:14">
      <c r="A12" s="1" t="s">
        <v>49</v>
      </c>
      <c r="B12" s="2" t="s">
        <v>6</v>
      </c>
      <c r="C12" s="3">
        <v>70204</v>
      </c>
      <c r="D12" s="4">
        <v>52693738.969999999</v>
      </c>
      <c r="E12" s="5">
        <v>0</v>
      </c>
      <c r="F12" s="4">
        <f>D12-E12</f>
        <v>52693738.969999999</v>
      </c>
      <c r="G12" s="4">
        <v>1634165.75</v>
      </c>
      <c r="H12" s="5">
        <v>0</v>
      </c>
      <c r="I12" s="5">
        <v>0</v>
      </c>
      <c r="J12" s="4">
        <f>G12-H12-I12</f>
        <v>1634165.75</v>
      </c>
      <c r="K12" s="4">
        <v>17770702.079999998</v>
      </c>
      <c r="L12" s="6">
        <f>(F12+J12)/C12</f>
        <v>773.85768218335136</v>
      </c>
      <c r="M12" s="6">
        <f>K12/C12</f>
        <v>253.12948094125687</v>
      </c>
      <c r="N12" s="7">
        <f>(F12+J12+K12)/C12</f>
        <v>1026.9871631246083</v>
      </c>
    </row>
    <row r="13" spans="1:14">
      <c r="A13" s="1" t="s">
        <v>22</v>
      </c>
      <c r="B13" s="2" t="s">
        <v>6</v>
      </c>
      <c r="C13" s="3">
        <v>86744</v>
      </c>
      <c r="D13" s="4">
        <v>61452839.240000002</v>
      </c>
      <c r="E13" s="5">
        <v>963261.24</v>
      </c>
      <c r="F13" s="4">
        <f>D13-E13</f>
        <v>60489578</v>
      </c>
      <c r="G13" s="4">
        <v>5202404.09</v>
      </c>
      <c r="H13" s="4">
        <v>1427152.44</v>
      </c>
      <c r="I13" s="4">
        <v>223636.79</v>
      </c>
      <c r="J13" s="4">
        <f>G13-H13-I13</f>
        <v>3551614.86</v>
      </c>
      <c r="K13" s="4">
        <v>18073638.030000001</v>
      </c>
      <c r="L13" s="6">
        <f>(F13+J13)/C13</f>
        <v>738.2780694918381</v>
      </c>
      <c r="M13" s="6">
        <f>K13/C13</f>
        <v>208.35605955455134</v>
      </c>
      <c r="N13" s="7">
        <f>(F13+J13+K13)/C13</f>
        <v>946.63412904638938</v>
      </c>
    </row>
    <row r="14" spans="1:14">
      <c r="A14" s="1" t="s">
        <v>48</v>
      </c>
      <c r="B14" s="2" t="s">
        <v>6</v>
      </c>
      <c r="C14" s="3">
        <v>82585</v>
      </c>
      <c r="D14" s="4">
        <v>48655024.399999999</v>
      </c>
      <c r="E14" s="5">
        <v>1182584.75</v>
      </c>
      <c r="F14" s="4">
        <f>D14-E14</f>
        <v>47472439.649999999</v>
      </c>
      <c r="G14" s="4">
        <v>4911248.45</v>
      </c>
      <c r="H14" s="4">
        <v>1473204.31</v>
      </c>
      <c r="I14" s="4">
        <v>567943.52</v>
      </c>
      <c r="J14" s="4">
        <f>G14-H14-I14</f>
        <v>2870100.62</v>
      </c>
      <c r="K14" s="4">
        <v>15652703.82</v>
      </c>
      <c r="L14" s="6">
        <f>(F14+J14)/C14</f>
        <v>609.58455252164435</v>
      </c>
      <c r="M14" s="6">
        <f>K14/C14</f>
        <v>189.53446533874191</v>
      </c>
      <c r="N14" s="7">
        <f>(F14+J14+K14)/C14</f>
        <v>799.11901786038618</v>
      </c>
    </row>
    <row r="15" spans="1:14">
      <c r="A15" s="1" t="s">
        <v>25</v>
      </c>
      <c r="B15" s="2" t="s">
        <v>0</v>
      </c>
      <c r="C15" s="3">
        <v>231775</v>
      </c>
      <c r="D15" s="4">
        <v>117261537.84999999</v>
      </c>
      <c r="E15" s="5">
        <v>6004169.4100000001</v>
      </c>
      <c r="F15" s="4">
        <f>D15-E15</f>
        <v>111257368.44</v>
      </c>
      <c r="G15" s="4">
        <v>8517265.3399999999</v>
      </c>
      <c r="H15" s="4">
        <v>3686212.74</v>
      </c>
      <c r="I15" s="4">
        <v>1249555.44</v>
      </c>
      <c r="J15" s="4">
        <f>G15-H15-I15</f>
        <v>3581497.1599999997</v>
      </c>
      <c r="K15" s="4">
        <v>57492621.990000002</v>
      </c>
      <c r="L15" s="6">
        <f>(F15+J15)/C15</f>
        <v>495.47563628519038</v>
      </c>
      <c r="M15" s="6">
        <f>K15/C15</f>
        <v>248.05359503829146</v>
      </c>
      <c r="N15" s="7">
        <f>(F15+J15+K15)/C15</f>
        <v>743.52923132348189</v>
      </c>
    </row>
    <row r="16" spans="1:14">
      <c r="A16" s="1" t="s">
        <v>30</v>
      </c>
      <c r="B16" s="2" t="s">
        <v>7</v>
      </c>
      <c r="C16" s="3">
        <v>75546</v>
      </c>
      <c r="D16" s="4">
        <v>38497306.090000004</v>
      </c>
      <c r="E16" s="5">
        <v>1073957.3999999999</v>
      </c>
      <c r="F16" s="4">
        <f>D16-E16</f>
        <v>37423348.690000005</v>
      </c>
      <c r="G16" s="4">
        <v>6357729.0700000003</v>
      </c>
      <c r="H16" s="4">
        <v>1262305.44</v>
      </c>
      <c r="I16" s="4">
        <v>292357.8</v>
      </c>
      <c r="J16" s="4">
        <f>G16-H16-I16</f>
        <v>4803065.830000001</v>
      </c>
      <c r="K16" s="4">
        <v>10748681.859999999</v>
      </c>
      <c r="L16" s="6">
        <f>(F16+J16)/C16</f>
        <v>558.94970640404529</v>
      </c>
      <c r="M16" s="6">
        <f>K16/C16</f>
        <v>142.279960024356</v>
      </c>
      <c r="N16" s="7">
        <f>(F16+J16+K16)/C16</f>
        <v>701.22966642840129</v>
      </c>
    </row>
    <row r="17" spans="1:14">
      <c r="A17" s="1" t="s">
        <v>27</v>
      </c>
      <c r="B17" s="2" t="s">
        <v>2</v>
      </c>
      <c r="C17" s="3">
        <v>84005</v>
      </c>
      <c r="D17" s="4">
        <v>40659346.369999997</v>
      </c>
      <c r="E17" s="5">
        <v>930527.57</v>
      </c>
      <c r="F17" s="4">
        <f>D17-E17</f>
        <v>39728818.799999997</v>
      </c>
      <c r="G17" s="4">
        <v>3607726.71</v>
      </c>
      <c r="H17" s="4">
        <v>1325605.44</v>
      </c>
      <c r="I17" s="4">
        <v>352032.69</v>
      </c>
      <c r="J17" s="4">
        <f>G17-H17-I17</f>
        <v>1930088.58</v>
      </c>
      <c r="K17" s="4">
        <v>16234518.369999999</v>
      </c>
      <c r="L17" s="6">
        <f>(F17+J17)/C17</f>
        <v>495.90985512767094</v>
      </c>
      <c r="M17" s="6">
        <f>K17/C17</f>
        <v>193.25657246592465</v>
      </c>
      <c r="N17" s="7">
        <f>(F17+J17+K17)/C17</f>
        <v>689.16642759359559</v>
      </c>
    </row>
    <row r="18" spans="1:14">
      <c r="A18" s="1" t="s">
        <v>26</v>
      </c>
      <c r="B18" s="2" t="s">
        <v>5</v>
      </c>
      <c r="C18" s="3">
        <v>114244</v>
      </c>
      <c r="D18" s="4">
        <v>57249708.020000003</v>
      </c>
      <c r="E18" s="5">
        <v>2417747.44</v>
      </c>
      <c r="F18" s="4">
        <f>D18-E18</f>
        <v>54831960.580000006</v>
      </c>
      <c r="G18" s="4">
        <v>3683989.4</v>
      </c>
      <c r="H18" s="4">
        <v>1790380</v>
      </c>
      <c r="I18" s="4">
        <v>540859.34</v>
      </c>
      <c r="J18" s="4">
        <f>G18-H18-I18</f>
        <v>1352750.06</v>
      </c>
      <c r="K18" s="4">
        <v>19259162.359999999</v>
      </c>
      <c r="L18" s="6">
        <f>(F18+J18)/C18</f>
        <v>491.79572353909185</v>
      </c>
      <c r="M18" s="6">
        <f>K18/C18</f>
        <v>168.57920205875143</v>
      </c>
      <c r="N18" s="7">
        <f>(F18+J18+K18)/C18</f>
        <v>660.37492559784323</v>
      </c>
    </row>
    <row r="19" spans="1:14">
      <c r="A19" s="1" t="s">
        <v>28</v>
      </c>
      <c r="B19" s="2" t="s">
        <v>2</v>
      </c>
      <c r="C19" s="3">
        <v>98725</v>
      </c>
      <c r="D19" s="4">
        <v>44072700.43</v>
      </c>
      <c r="E19" s="5">
        <v>1581076.62</v>
      </c>
      <c r="F19" s="4">
        <f>D19-E19</f>
        <v>42491623.810000002</v>
      </c>
      <c r="G19" s="4">
        <v>3083371.49</v>
      </c>
      <c r="H19" s="4">
        <v>1681920.7</v>
      </c>
      <c r="I19" s="4">
        <v>382017.24</v>
      </c>
      <c r="J19" s="4">
        <f>G19-H19-I19</f>
        <v>1019433.5500000003</v>
      </c>
      <c r="K19" s="4">
        <v>16913476.93</v>
      </c>
      <c r="L19" s="6">
        <f>(F19+J19)/C19</f>
        <v>440.72987956444666</v>
      </c>
      <c r="M19" s="6">
        <f>K19/C19</f>
        <v>171.31908766776399</v>
      </c>
      <c r="N19" s="7">
        <f>(F19+J19+K19)/C19</f>
        <v>612.04896723221066</v>
      </c>
    </row>
    <row r="20" spans="1:14">
      <c r="A20" s="1" t="s">
        <v>32</v>
      </c>
      <c r="B20" s="2" t="s">
        <v>5</v>
      </c>
      <c r="C20" s="3">
        <v>212801</v>
      </c>
      <c r="D20" s="4">
        <v>87452481.969999999</v>
      </c>
      <c r="E20" s="5">
        <v>3171967.73</v>
      </c>
      <c r="F20" s="4">
        <f>D20-E20</f>
        <v>84280514.239999995</v>
      </c>
      <c r="G20" s="4">
        <v>10514357.560000001</v>
      </c>
      <c r="H20" s="4">
        <v>3510943.72</v>
      </c>
      <c r="I20" s="4">
        <v>795665.97</v>
      </c>
      <c r="J20" s="4">
        <f>G20-H20-I20</f>
        <v>6207747.8700000001</v>
      </c>
      <c r="K20" s="4">
        <v>37638463.939999998</v>
      </c>
      <c r="L20" s="6">
        <f>(F20+J20)/C20</f>
        <v>425.22479739286939</v>
      </c>
      <c r="M20" s="6">
        <f>K20/C20</f>
        <v>176.87164975728496</v>
      </c>
      <c r="N20" s="7">
        <f>(F20+J20+K20)/C20</f>
        <v>602.0964471501544</v>
      </c>
    </row>
    <row r="21" spans="1:14">
      <c r="A21" s="1" t="s">
        <v>29</v>
      </c>
      <c r="B21" s="2" t="s">
        <v>7</v>
      </c>
      <c r="C21" s="3">
        <v>684234</v>
      </c>
      <c r="D21" s="4">
        <v>294889243.23000002</v>
      </c>
      <c r="E21" s="5">
        <v>17496608.289999999</v>
      </c>
      <c r="F21" s="4">
        <f>D21-E21</f>
        <v>277392634.94</v>
      </c>
      <c r="G21" s="4">
        <v>26545742.239999998</v>
      </c>
      <c r="H21" s="4">
        <v>11299669.25</v>
      </c>
      <c r="I21" s="4">
        <v>2917200.95</v>
      </c>
      <c r="J21" s="4">
        <f>G21-H21-I21</f>
        <v>12328872.039999999</v>
      </c>
      <c r="K21" s="4">
        <v>105177820.18000001</v>
      </c>
      <c r="L21" s="6">
        <f>(F21+J21)/C21</f>
        <v>423.42459886530048</v>
      </c>
      <c r="M21" s="6">
        <f>K21/C21</f>
        <v>153.71615584726862</v>
      </c>
      <c r="N21" s="7">
        <f>(F21+J21+K21)/C21</f>
        <v>577.14075471256911</v>
      </c>
    </row>
    <row r="22" spans="1:14">
      <c r="A22" s="1" t="s">
        <v>40</v>
      </c>
      <c r="B22" s="2" t="s">
        <v>3</v>
      </c>
      <c r="C22" s="3">
        <v>111932</v>
      </c>
      <c r="D22" s="4">
        <v>48000079.789999999</v>
      </c>
      <c r="E22" s="5">
        <v>2427063.71</v>
      </c>
      <c r="F22" s="4">
        <f>D22-E22</f>
        <v>45573016.079999998</v>
      </c>
      <c r="G22" s="4">
        <v>5768997.0499999998</v>
      </c>
      <c r="H22" s="4">
        <v>1873551.34</v>
      </c>
      <c r="I22" s="4">
        <v>442840.15</v>
      </c>
      <c r="J22" s="4">
        <f>G22-H22-I22</f>
        <v>3452605.56</v>
      </c>
      <c r="K22" s="4">
        <v>15364944.960000001</v>
      </c>
      <c r="L22" s="6">
        <f>(F22+J22)/C22</f>
        <v>437.99468999035128</v>
      </c>
      <c r="M22" s="6">
        <f>K22/C22</f>
        <v>137.27035128470857</v>
      </c>
      <c r="N22" s="7">
        <f>(F22+J22+K22)/C22</f>
        <v>575.26504127505984</v>
      </c>
    </row>
    <row r="23" spans="1:14">
      <c r="A23" s="1" t="s">
        <v>23</v>
      </c>
      <c r="B23" s="2" t="s">
        <v>0</v>
      </c>
      <c r="C23" s="3">
        <v>58545</v>
      </c>
      <c r="D23" s="4">
        <v>21537615.559999999</v>
      </c>
      <c r="E23" s="5">
        <v>0</v>
      </c>
      <c r="F23" s="4">
        <f>D23-E23</f>
        <v>21537615.559999999</v>
      </c>
      <c r="G23" s="4">
        <v>1094081.6000000001</v>
      </c>
      <c r="H23" s="5">
        <v>0</v>
      </c>
      <c r="I23" s="5">
        <v>0</v>
      </c>
      <c r="J23" s="4">
        <f>G23-H23-I23</f>
        <v>1094081.6000000001</v>
      </c>
      <c r="K23" s="4">
        <v>10561119.68</v>
      </c>
      <c r="L23" s="6">
        <f>(F23+J23)/C23</f>
        <v>386.56925715261764</v>
      </c>
      <c r="M23" s="6">
        <f>K23/C23</f>
        <v>180.39319634469211</v>
      </c>
      <c r="N23" s="7">
        <f>(F23+J23+K23)/C23</f>
        <v>566.96245349730975</v>
      </c>
    </row>
    <row r="24" spans="1:14">
      <c r="A24" s="1" t="s">
        <v>34</v>
      </c>
      <c r="B24" s="2" t="s">
        <v>6</v>
      </c>
      <c r="C24" s="3">
        <v>577405</v>
      </c>
      <c r="D24" s="4">
        <v>247714830.41999999</v>
      </c>
      <c r="E24" s="5">
        <v>10935979.18</v>
      </c>
      <c r="F24" s="4">
        <f>D24-E24</f>
        <v>236778851.23999998</v>
      </c>
      <c r="G24" s="4">
        <v>22298146.960000001</v>
      </c>
      <c r="H24" s="4">
        <v>9547748.8900000006</v>
      </c>
      <c r="I24" s="4">
        <v>2504458.7200000002</v>
      </c>
      <c r="J24" s="4">
        <f>G24-H24-I24</f>
        <v>10245939.35</v>
      </c>
      <c r="K24" s="4">
        <v>66712738.890000001</v>
      </c>
      <c r="L24" s="6">
        <f>(F24+J24)/C24</f>
        <v>427.81893227457329</v>
      </c>
      <c r="M24" s="6">
        <f>K24/C24</f>
        <v>115.53890058104797</v>
      </c>
      <c r="N24" s="7">
        <f>(F24+J24+K24)/C24</f>
        <v>543.35783285562115</v>
      </c>
    </row>
    <row r="25" spans="1:14">
      <c r="A25" s="1" t="s">
        <v>36</v>
      </c>
      <c r="B25" s="2" t="s">
        <v>2</v>
      </c>
      <c r="C25" s="3">
        <v>200753</v>
      </c>
      <c r="D25" s="4">
        <v>78194774.849999994</v>
      </c>
      <c r="E25" s="5">
        <v>3868284.48</v>
      </c>
      <c r="F25" s="4">
        <f>D25-E25</f>
        <v>74326490.36999999</v>
      </c>
      <c r="G25" s="4">
        <v>8761551.7200000007</v>
      </c>
      <c r="H25" s="4">
        <v>3328523.79</v>
      </c>
      <c r="I25" s="4">
        <v>939253.56</v>
      </c>
      <c r="J25" s="4">
        <f>G25-H25-I25</f>
        <v>4493774.370000001</v>
      </c>
      <c r="K25" s="4">
        <v>29884086.75</v>
      </c>
      <c r="L25" s="6">
        <f>(F25+J25)/C25</f>
        <v>392.62309773702009</v>
      </c>
      <c r="M25" s="6">
        <f>K25/C25</f>
        <v>148.85997594058369</v>
      </c>
      <c r="N25" s="7">
        <f>(F25+J25+K25)/C25</f>
        <v>541.48307367760378</v>
      </c>
    </row>
    <row r="26" spans="1:14">
      <c r="A26" s="1" t="s">
        <v>31</v>
      </c>
      <c r="B26" s="2" t="s">
        <v>5</v>
      </c>
      <c r="C26" s="3">
        <v>69507</v>
      </c>
      <c r="D26" s="4">
        <v>26263241.309999999</v>
      </c>
      <c r="E26" s="5">
        <v>0</v>
      </c>
      <c r="F26" s="4">
        <f>D26-E26</f>
        <v>26263241.309999999</v>
      </c>
      <c r="G26" s="4">
        <v>968571.27</v>
      </c>
      <c r="H26" s="5">
        <v>0</v>
      </c>
      <c r="I26" s="5">
        <v>0</v>
      </c>
      <c r="J26" s="4">
        <f>G26-H26-I26</f>
        <v>968571.27</v>
      </c>
      <c r="K26" s="4">
        <v>9751167.6799999997</v>
      </c>
      <c r="L26" s="6">
        <f>(F26+J26)/C26</f>
        <v>391.7851810609003</v>
      </c>
      <c r="M26" s="6">
        <f>K26/C26</f>
        <v>140.29044096278074</v>
      </c>
      <c r="N26" s="7">
        <f>(F26+J26+K26)/C26</f>
        <v>532.07562202368103</v>
      </c>
    </row>
    <row r="27" spans="1:14">
      <c r="A27" s="1" t="s">
        <v>24</v>
      </c>
      <c r="B27" s="2" t="s">
        <v>5</v>
      </c>
      <c r="C27" s="3">
        <v>63365</v>
      </c>
      <c r="D27" s="4">
        <v>22108086.440000001</v>
      </c>
      <c r="E27" s="5">
        <v>0</v>
      </c>
      <c r="F27" s="4">
        <f>D27-E27</f>
        <v>22108086.440000001</v>
      </c>
      <c r="G27" s="4">
        <v>1429617.15</v>
      </c>
      <c r="H27" s="5">
        <v>0</v>
      </c>
      <c r="I27" s="5">
        <v>0</v>
      </c>
      <c r="J27" s="4">
        <f>G27-H27-I27</f>
        <v>1429617.15</v>
      </c>
      <c r="K27" s="4">
        <v>9655653.5899999999</v>
      </c>
      <c r="L27" s="6">
        <f>(F27+J27)/C27</f>
        <v>371.46222031089718</v>
      </c>
      <c r="M27" s="6">
        <f>K27/C27</f>
        <v>152.38149751440068</v>
      </c>
      <c r="N27" s="7">
        <f>(F27+J27+K27)/C27</f>
        <v>523.84371782529786</v>
      </c>
    </row>
    <row r="28" spans="1:14">
      <c r="A28" s="1" t="s">
        <v>35</v>
      </c>
      <c r="B28" s="2" t="s">
        <v>5</v>
      </c>
      <c r="C28" s="3">
        <v>86306</v>
      </c>
      <c r="D28" s="4">
        <v>37005901.82</v>
      </c>
      <c r="E28" s="5">
        <v>1129812.8</v>
      </c>
      <c r="F28" s="4">
        <f>D28-E28</f>
        <v>35876089.020000003</v>
      </c>
      <c r="G28" s="4">
        <v>3397592.74</v>
      </c>
      <c r="H28" s="4">
        <v>1438275.02</v>
      </c>
      <c r="I28" s="4">
        <v>362602.99</v>
      </c>
      <c r="J28" s="4">
        <f>G28-H28-I28</f>
        <v>1596714.7300000002</v>
      </c>
      <c r="K28" s="4">
        <v>7187145.9199999999</v>
      </c>
      <c r="L28" s="6">
        <f>(F28+J28)/C28</f>
        <v>434.18538398257363</v>
      </c>
      <c r="M28" s="6">
        <f>K28/C28</f>
        <v>83.275159548582948</v>
      </c>
      <c r="N28" s="7">
        <f>(F28+J28+K28)/C28</f>
        <v>517.46054353115665</v>
      </c>
    </row>
    <row r="29" spans="1:14">
      <c r="A29" s="1" t="s">
        <v>37</v>
      </c>
      <c r="B29" s="2" t="s">
        <v>5</v>
      </c>
      <c r="C29" s="3">
        <v>122982</v>
      </c>
      <c r="D29" s="4">
        <v>44797131.020000003</v>
      </c>
      <c r="E29" s="5">
        <v>2250186.14</v>
      </c>
      <c r="F29" s="4">
        <f>D29-E29</f>
        <v>42546944.880000003</v>
      </c>
      <c r="G29" s="4">
        <v>3623059.58</v>
      </c>
      <c r="H29" s="4">
        <v>1962038.36</v>
      </c>
      <c r="I29" s="4">
        <v>415800.44</v>
      </c>
      <c r="J29" s="4">
        <f>G29-H29-I29</f>
        <v>1245220.78</v>
      </c>
      <c r="K29" s="4">
        <v>16467146.390000001</v>
      </c>
      <c r="L29" s="6">
        <f>(F29+J29)/C29</f>
        <v>356.08597729749073</v>
      </c>
      <c r="M29" s="6">
        <f>K29/C29</f>
        <v>133.89883389439106</v>
      </c>
      <c r="N29" s="7">
        <f>(F29+J29+K29)/C29</f>
        <v>489.98481119188176</v>
      </c>
    </row>
    <row r="30" spans="1:14">
      <c r="A30" s="1" t="s">
        <v>39</v>
      </c>
      <c r="B30" s="2" t="s">
        <v>7</v>
      </c>
      <c r="C30" s="3">
        <v>136250</v>
      </c>
      <c r="D30" s="4">
        <v>47868543</v>
      </c>
      <c r="E30" s="5">
        <v>2339511.87</v>
      </c>
      <c r="F30" s="4">
        <f>D30-E30</f>
        <v>45529031.130000003</v>
      </c>
      <c r="G30" s="4">
        <v>10461085.949999999</v>
      </c>
      <c r="H30" s="4">
        <v>2191246.19</v>
      </c>
      <c r="I30" s="4">
        <v>503438.21</v>
      </c>
      <c r="J30" s="4">
        <f>G30-H30-I30</f>
        <v>7766401.5499999998</v>
      </c>
      <c r="K30" s="4">
        <v>13337306.029999999</v>
      </c>
      <c r="L30" s="6">
        <f>(F30+J30)/C30</f>
        <v>391.15913893577982</v>
      </c>
      <c r="M30" s="6">
        <f>K30/C30</f>
        <v>97.888484623853202</v>
      </c>
      <c r="N30" s="7">
        <f>(F30+J30+K30)/C30</f>
        <v>489.04762355963305</v>
      </c>
    </row>
    <row r="31" spans="1:14">
      <c r="A31" s="1" t="s">
        <v>38</v>
      </c>
      <c r="B31" s="2" t="s">
        <v>1</v>
      </c>
      <c r="C31" s="3">
        <v>142538</v>
      </c>
      <c r="D31" s="4">
        <v>58636702.630000003</v>
      </c>
      <c r="E31" s="5">
        <v>2602996.02</v>
      </c>
      <c r="F31" s="4">
        <f>D31-E31</f>
        <v>56033706.609999999</v>
      </c>
      <c r="G31" s="4">
        <v>5534664.0800000001</v>
      </c>
      <c r="H31" s="4">
        <v>2278764.0499999998</v>
      </c>
      <c r="I31" s="4">
        <v>653212.38</v>
      </c>
      <c r="J31" s="4">
        <f>G31-H31-I31</f>
        <v>2602687.6500000004</v>
      </c>
      <c r="K31" s="4">
        <v>10466725.26</v>
      </c>
      <c r="L31" s="6">
        <f>(F31+J31)/C31</f>
        <v>411.37376881954282</v>
      </c>
      <c r="M31" s="6">
        <f>K31/C31</f>
        <v>73.43112194642832</v>
      </c>
      <c r="N31" s="7">
        <f>(F31+J31+K31)/C31</f>
        <v>484.80489076597115</v>
      </c>
    </row>
    <row r="32" spans="1:14">
      <c r="A32" s="1" t="s">
        <v>33</v>
      </c>
      <c r="B32" s="2" t="s">
        <v>4</v>
      </c>
      <c r="C32" s="3">
        <v>322071</v>
      </c>
      <c r="D32" s="4">
        <v>125287481.42</v>
      </c>
      <c r="E32" s="5">
        <v>5492958.0599999996</v>
      </c>
      <c r="F32" s="4">
        <f>D32-E32</f>
        <v>119794523.36</v>
      </c>
      <c r="G32" s="4">
        <v>11842155.09</v>
      </c>
      <c r="H32" s="4">
        <v>4451776.58</v>
      </c>
      <c r="I32" s="4">
        <v>1318323.82</v>
      </c>
      <c r="J32" s="4">
        <f>G32-H32-I32</f>
        <v>6072054.6899999995</v>
      </c>
      <c r="K32" s="4">
        <v>19265889.059999999</v>
      </c>
      <c r="L32" s="6">
        <f>(F32+J32)/C32</f>
        <v>390.80382291482312</v>
      </c>
      <c r="M32" s="6">
        <f>K32/C32</f>
        <v>59.818763750849961</v>
      </c>
      <c r="N32" s="7">
        <f>(F32+J32+K32)/C32</f>
        <v>450.62258666567305</v>
      </c>
    </row>
    <row r="33" spans="1:14">
      <c r="A33" s="1" t="s">
        <v>41</v>
      </c>
      <c r="B33" s="2" t="s">
        <v>5</v>
      </c>
      <c r="C33" s="3">
        <v>94867</v>
      </c>
      <c r="D33" s="4">
        <v>27378449.489999998</v>
      </c>
      <c r="E33" s="5">
        <v>1438585.54</v>
      </c>
      <c r="F33" s="4">
        <f>D33-E33</f>
        <v>25939863.949999999</v>
      </c>
      <c r="G33" s="4">
        <v>3928293.6</v>
      </c>
      <c r="H33" s="4">
        <v>1497046.98</v>
      </c>
      <c r="I33" s="4">
        <v>410575.84</v>
      </c>
      <c r="J33" s="4">
        <f>G33-H33-I33</f>
        <v>2020670.78</v>
      </c>
      <c r="K33" s="4">
        <v>14002615.9</v>
      </c>
      <c r="L33" s="6">
        <f>(F33+J33)/C33</f>
        <v>294.73404587475096</v>
      </c>
      <c r="M33" s="6">
        <f>K33/C33</f>
        <v>147.60260048278116</v>
      </c>
      <c r="N33" s="7">
        <f>(F33+J33+K33)/C33</f>
        <v>442.33664635753217</v>
      </c>
    </row>
  </sheetData>
  <sortState ref="A10:N33">
    <sortCondition descending="1" ref="N10:N33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2022-11-14T08:35:19Z</dcterms:modified>
</cp:coreProperties>
</file>