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-108" windowWidth="19416" windowHeight="10416" activeTab="1"/>
  </bookViews>
  <sheets>
    <sheet name="Orden ALFABETICO" sheetId="13" r:id="rId1"/>
    <sheet name="Orden INGRESOS POR HABITANTE" sheetId="1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4" i="14" l="1"/>
  <c r="J144" i="14"/>
  <c r="F144" i="14"/>
  <c r="N144" i="14" s="1"/>
  <c r="M119" i="14"/>
  <c r="J119" i="14"/>
  <c r="F119" i="14"/>
  <c r="M74" i="14"/>
  <c r="J74" i="14"/>
  <c r="F74" i="14"/>
  <c r="N74" i="14" s="1"/>
  <c r="M61" i="14"/>
  <c r="J61" i="14"/>
  <c r="F61" i="14"/>
  <c r="M36" i="14"/>
  <c r="J36" i="14"/>
  <c r="F36" i="14"/>
  <c r="N36" i="14" s="1"/>
  <c r="M150" i="14"/>
  <c r="J150" i="14"/>
  <c r="F150" i="14"/>
  <c r="M148" i="14"/>
  <c r="J148" i="14"/>
  <c r="F148" i="14"/>
  <c r="N148" i="14" s="1"/>
  <c r="M98" i="14"/>
  <c r="J98" i="14"/>
  <c r="F98" i="14"/>
  <c r="M32" i="14"/>
  <c r="J32" i="14"/>
  <c r="F32" i="14"/>
  <c r="N32" i="14" s="1"/>
  <c r="M130" i="14"/>
  <c r="J130" i="14"/>
  <c r="F130" i="14"/>
  <c r="M85" i="14"/>
  <c r="J85" i="14"/>
  <c r="F85" i="14"/>
  <c r="N85" i="14" s="1"/>
  <c r="M21" i="14"/>
  <c r="J21" i="14"/>
  <c r="F21" i="14"/>
  <c r="M35" i="14"/>
  <c r="J35" i="14"/>
  <c r="F35" i="14"/>
  <c r="N35" i="14" s="1"/>
  <c r="M34" i="14"/>
  <c r="J34" i="14"/>
  <c r="F34" i="14"/>
  <c r="M62" i="14"/>
  <c r="J62" i="14"/>
  <c r="F62" i="14"/>
  <c r="N62" i="14" s="1"/>
  <c r="M118" i="14"/>
  <c r="J118" i="14"/>
  <c r="F118" i="14"/>
  <c r="M124" i="14"/>
  <c r="J124" i="14"/>
  <c r="F124" i="14"/>
  <c r="N124" i="14" s="1"/>
  <c r="M133" i="14"/>
  <c r="J133" i="14"/>
  <c r="F133" i="14"/>
  <c r="M54" i="14"/>
  <c r="J54" i="14"/>
  <c r="F54" i="14"/>
  <c r="N54" i="14" s="1"/>
  <c r="M19" i="14"/>
  <c r="J19" i="14"/>
  <c r="F19" i="14"/>
  <c r="M46" i="14"/>
  <c r="J46" i="14"/>
  <c r="F46" i="14"/>
  <c r="N46" i="14" s="1"/>
  <c r="M64" i="14"/>
  <c r="J64" i="14"/>
  <c r="F64" i="14"/>
  <c r="M99" i="14"/>
  <c r="J99" i="14"/>
  <c r="F99" i="14"/>
  <c r="N99" i="14" s="1"/>
  <c r="M154" i="14"/>
  <c r="J154" i="14"/>
  <c r="F154" i="14"/>
  <c r="M17" i="14"/>
  <c r="J17" i="14"/>
  <c r="F17" i="14"/>
  <c r="N17" i="14" s="1"/>
  <c r="M115" i="14"/>
  <c r="J115" i="14"/>
  <c r="F115" i="14"/>
  <c r="M90" i="14"/>
  <c r="J90" i="14"/>
  <c r="F90" i="14"/>
  <c r="N90" i="14" s="1"/>
  <c r="M81" i="14"/>
  <c r="J81" i="14"/>
  <c r="F81" i="14"/>
  <c r="M41" i="14"/>
  <c r="J41" i="14"/>
  <c r="F41" i="14"/>
  <c r="N41" i="14" s="1"/>
  <c r="M23" i="14"/>
  <c r="J23" i="14"/>
  <c r="F23" i="14"/>
  <c r="M53" i="14"/>
  <c r="J53" i="14"/>
  <c r="F53" i="14"/>
  <c r="N53" i="14" s="1"/>
  <c r="M160" i="14"/>
  <c r="J160" i="14"/>
  <c r="F160" i="14"/>
  <c r="M79" i="14"/>
  <c r="J79" i="14"/>
  <c r="F79" i="14"/>
  <c r="N79" i="14" s="1"/>
  <c r="M38" i="14"/>
  <c r="J38" i="14"/>
  <c r="F38" i="14"/>
  <c r="M16" i="14"/>
  <c r="J16" i="14"/>
  <c r="F16" i="14"/>
  <c r="N16" i="14" s="1"/>
  <c r="M58" i="14"/>
  <c r="J58" i="14"/>
  <c r="F58" i="14"/>
  <c r="M147" i="14"/>
  <c r="J147" i="14"/>
  <c r="F147" i="14"/>
  <c r="N147" i="14" s="1"/>
  <c r="M126" i="14"/>
  <c r="J126" i="14"/>
  <c r="F126" i="14"/>
  <c r="M111" i="14"/>
  <c r="J111" i="14"/>
  <c r="F111" i="14"/>
  <c r="N111" i="14" s="1"/>
  <c r="M96" i="14"/>
  <c r="J96" i="14"/>
  <c r="F96" i="14"/>
  <c r="M40" i="14"/>
  <c r="J40" i="14"/>
  <c r="F40" i="14"/>
  <c r="N40" i="14" s="1"/>
  <c r="M86" i="14"/>
  <c r="J86" i="14"/>
  <c r="F86" i="14"/>
  <c r="M138" i="14"/>
  <c r="J138" i="14"/>
  <c r="F138" i="14"/>
  <c r="N138" i="14" s="1"/>
  <c r="M122" i="14"/>
  <c r="J122" i="14"/>
  <c r="F122" i="14"/>
  <c r="M68" i="14"/>
  <c r="J68" i="14"/>
  <c r="F68" i="14"/>
  <c r="N68" i="14" s="1"/>
  <c r="M37" i="14"/>
  <c r="J37" i="14"/>
  <c r="F37" i="14"/>
  <c r="M44" i="14"/>
  <c r="J44" i="14"/>
  <c r="F44" i="14"/>
  <c r="N44" i="14" s="1"/>
  <c r="M135" i="14"/>
  <c r="J135" i="14"/>
  <c r="F135" i="14"/>
  <c r="M84" i="14"/>
  <c r="J84" i="14"/>
  <c r="F84" i="14"/>
  <c r="N84" i="14" s="1"/>
  <c r="M10" i="14"/>
  <c r="J10" i="14"/>
  <c r="F10" i="14"/>
  <c r="M63" i="14"/>
  <c r="J63" i="14"/>
  <c r="F63" i="14"/>
  <c r="N63" i="14" s="1"/>
  <c r="M88" i="14"/>
  <c r="J88" i="14"/>
  <c r="F88" i="14"/>
  <c r="M42" i="14"/>
  <c r="J42" i="14"/>
  <c r="F42" i="14"/>
  <c r="N42" i="14" s="1"/>
  <c r="M22" i="14"/>
  <c r="J22" i="14"/>
  <c r="F22" i="14"/>
  <c r="M139" i="14"/>
  <c r="J139" i="14"/>
  <c r="F139" i="14"/>
  <c r="N139" i="14" s="1"/>
  <c r="M151" i="14"/>
  <c r="J151" i="14"/>
  <c r="F151" i="14"/>
  <c r="M87" i="14"/>
  <c r="J87" i="14"/>
  <c r="F87" i="14"/>
  <c r="N87" i="14" s="1"/>
  <c r="M157" i="14"/>
  <c r="J157" i="14"/>
  <c r="F157" i="14"/>
  <c r="M67" i="14"/>
  <c r="J67" i="14"/>
  <c r="F67" i="14"/>
  <c r="N67" i="14" s="1"/>
  <c r="M77" i="14"/>
  <c r="J77" i="14"/>
  <c r="F77" i="14"/>
  <c r="M136" i="14"/>
  <c r="J136" i="14"/>
  <c r="F136" i="14"/>
  <c r="N136" i="14" s="1"/>
  <c r="M15" i="14"/>
  <c r="J15" i="14"/>
  <c r="F15" i="14"/>
  <c r="M65" i="14"/>
  <c r="J65" i="14"/>
  <c r="F65" i="14"/>
  <c r="N65" i="14" s="1"/>
  <c r="M80" i="14"/>
  <c r="J80" i="14"/>
  <c r="F80" i="14"/>
  <c r="M14" i="14"/>
  <c r="J14" i="14"/>
  <c r="F14" i="14"/>
  <c r="N14" i="14" s="1"/>
  <c r="M49" i="14"/>
  <c r="J49" i="14"/>
  <c r="F49" i="14"/>
  <c r="M50" i="14"/>
  <c r="J50" i="14"/>
  <c r="F50" i="14"/>
  <c r="N50" i="14" s="1"/>
  <c r="M51" i="14"/>
  <c r="J51" i="14"/>
  <c r="F51" i="14"/>
  <c r="M76" i="14"/>
  <c r="J76" i="14"/>
  <c r="F76" i="14"/>
  <c r="N76" i="14" s="1"/>
  <c r="M13" i="14"/>
  <c r="J13" i="14"/>
  <c r="F13" i="14"/>
  <c r="M60" i="14"/>
  <c r="J60" i="14"/>
  <c r="F60" i="14"/>
  <c r="N60" i="14" s="1"/>
  <c r="M155" i="14"/>
  <c r="J155" i="14"/>
  <c r="F155" i="14"/>
  <c r="M103" i="14"/>
  <c r="J103" i="14"/>
  <c r="F103" i="14"/>
  <c r="N103" i="14" s="1"/>
  <c r="M125" i="14"/>
  <c r="J125" i="14"/>
  <c r="F125" i="14"/>
  <c r="M116" i="14"/>
  <c r="J116" i="14"/>
  <c r="F116" i="14"/>
  <c r="N116" i="14" s="1"/>
  <c r="M105" i="14"/>
  <c r="J105" i="14"/>
  <c r="F105" i="14"/>
  <c r="M78" i="14"/>
  <c r="J78" i="14"/>
  <c r="F78" i="14"/>
  <c r="N78" i="14" s="1"/>
  <c r="M131" i="14"/>
  <c r="J131" i="14"/>
  <c r="F131" i="14"/>
  <c r="M127" i="14"/>
  <c r="J127" i="14"/>
  <c r="F127" i="14"/>
  <c r="N127" i="14" s="1"/>
  <c r="M72" i="14"/>
  <c r="J72" i="14"/>
  <c r="F72" i="14"/>
  <c r="M109" i="14"/>
  <c r="J109" i="14"/>
  <c r="F109" i="14"/>
  <c r="N109" i="14" s="1"/>
  <c r="M112" i="14"/>
  <c r="J112" i="14"/>
  <c r="F112" i="14"/>
  <c r="M73" i="14"/>
  <c r="J73" i="14"/>
  <c r="F73" i="14"/>
  <c r="N73" i="14" s="1"/>
  <c r="M29" i="14"/>
  <c r="J29" i="14"/>
  <c r="F29" i="14"/>
  <c r="M59" i="14"/>
  <c r="J59" i="14"/>
  <c r="F59" i="14"/>
  <c r="N59" i="14" s="1"/>
  <c r="M69" i="14"/>
  <c r="J69" i="14"/>
  <c r="F69" i="14"/>
  <c r="M106" i="14"/>
  <c r="J106" i="14"/>
  <c r="F106" i="14"/>
  <c r="N106" i="14" s="1"/>
  <c r="M129" i="14"/>
  <c r="J129" i="14"/>
  <c r="F129" i="14"/>
  <c r="M82" i="14"/>
  <c r="J82" i="14"/>
  <c r="F82" i="14"/>
  <c r="N82" i="14" s="1"/>
  <c r="M43" i="14"/>
  <c r="J43" i="14"/>
  <c r="F43" i="14"/>
  <c r="M134" i="14"/>
  <c r="J134" i="14"/>
  <c r="F134" i="14"/>
  <c r="N134" i="14" s="1"/>
  <c r="M97" i="14"/>
  <c r="J97" i="14"/>
  <c r="F97" i="14"/>
  <c r="M149" i="14"/>
  <c r="J149" i="14"/>
  <c r="F149" i="14"/>
  <c r="N149" i="14" s="1"/>
  <c r="M108" i="14"/>
  <c r="J108" i="14"/>
  <c r="F108" i="14"/>
  <c r="M120" i="14"/>
  <c r="J120" i="14"/>
  <c r="F120" i="14"/>
  <c r="N120" i="14" s="1"/>
  <c r="M31" i="14"/>
  <c r="J31" i="14"/>
  <c r="F31" i="14"/>
  <c r="M56" i="14"/>
  <c r="J56" i="14"/>
  <c r="F56" i="14"/>
  <c r="N56" i="14" s="1"/>
  <c r="M94" i="14"/>
  <c r="J94" i="14"/>
  <c r="F94" i="14"/>
  <c r="M48" i="14"/>
  <c r="J48" i="14"/>
  <c r="F48" i="14"/>
  <c r="N48" i="14" s="1"/>
  <c r="M141" i="14"/>
  <c r="J141" i="14"/>
  <c r="F141" i="14"/>
  <c r="M156" i="14"/>
  <c r="J156" i="14"/>
  <c r="F156" i="14"/>
  <c r="N156" i="14" s="1"/>
  <c r="M142" i="14"/>
  <c r="J142" i="14"/>
  <c r="F142" i="14"/>
  <c r="M18" i="14"/>
  <c r="J18" i="14"/>
  <c r="F18" i="14"/>
  <c r="N18" i="14" s="1"/>
  <c r="M89" i="14"/>
  <c r="J89" i="14"/>
  <c r="F89" i="14"/>
  <c r="M161" i="14"/>
  <c r="J161" i="14"/>
  <c r="F161" i="14"/>
  <c r="N161" i="14" s="1"/>
  <c r="M47" i="14"/>
  <c r="J47" i="14"/>
  <c r="F47" i="14"/>
  <c r="M123" i="14"/>
  <c r="J123" i="14"/>
  <c r="F123" i="14"/>
  <c r="N123" i="14" s="1"/>
  <c r="M107" i="14"/>
  <c r="J107" i="14"/>
  <c r="F107" i="14"/>
  <c r="M75" i="14"/>
  <c r="J75" i="14"/>
  <c r="F75" i="14"/>
  <c r="N75" i="14" s="1"/>
  <c r="M12" i="14"/>
  <c r="J12" i="14"/>
  <c r="F12" i="14"/>
  <c r="M52" i="14"/>
  <c r="J52" i="14"/>
  <c r="F52" i="14"/>
  <c r="N52" i="14" s="1"/>
  <c r="M101" i="14"/>
  <c r="J101" i="14"/>
  <c r="F101" i="14"/>
  <c r="M20" i="14"/>
  <c r="J20" i="14"/>
  <c r="F20" i="14"/>
  <c r="N20" i="14" s="1"/>
  <c r="M152" i="14"/>
  <c r="J152" i="14"/>
  <c r="F152" i="14"/>
  <c r="M26" i="14"/>
  <c r="J26" i="14"/>
  <c r="F26" i="14"/>
  <c r="N26" i="14" s="1"/>
  <c r="M102" i="14"/>
  <c r="J102" i="14"/>
  <c r="F102" i="14"/>
  <c r="M100" i="14"/>
  <c r="J100" i="14"/>
  <c r="F100" i="14"/>
  <c r="N100" i="14" s="1"/>
  <c r="M93" i="14"/>
  <c r="J93" i="14"/>
  <c r="F93" i="14"/>
  <c r="M140" i="14"/>
  <c r="J140" i="14"/>
  <c r="F140" i="14"/>
  <c r="N140" i="14" s="1"/>
  <c r="M153" i="14"/>
  <c r="J153" i="14"/>
  <c r="F153" i="14"/>
  <c r="M143" i="14"/>
  <c r="J143" i="14"/>
  <c r="F143" i="14"/>
  <c r="N143" i="14" s="1"/>
  <c r="M113" i="14"/>
  <c r="J113" i="14"/>
  <c r="F113" i="14"/>
  <c r="M57" i="14"/>
  <c r="J57" i="14"/>
  <c r="F57" i="14"/>
  <c r="N57" i="14" s="1"/>
  <c r="M55" i="14"/>
  <c r="J55" i="14"/>
  <c r="F55" i="14"/>
  <c r="M11" i="14"/>
  <c r="J11" i="14"/>
  <c r="F11" i="14"/>
  <c r="N11" i="14" s="1"/>
  <c r="M137" i="14"/>
  <c r="J137" i="14"/>
  <c r="F137" i="14"/>
  <c r="M71" i="14"/>
  <c r="J71" i="14"/>
  <c r="F71" i="14"/>
  <c r="N71" i="14" s="1"/>
  <c r="M121" i="14"/>
  <c r="J121" i="14"/>
  <c r="F121" i="14"/>
  <c r="M25" i="14"/>
  <c r="J25" i="14"/>
  <c r="F25" i="14"/>
  <c r="N25" i="14" s="1"/>
  <c r="M91" i="14"/>
  <c r="J91" i="14"/>
  <c r="F91" i="14"/>
  <c r="M145" i="14"/>
  <c r="J145" i="14"/>
  <c r="F145" i="14"/>
  <c r="N145" i="14" s="1"/>
  <c r="M28" i="14"/>
  <c r="J28" i="14"/>
  <c r="F28" i="14"/>
  <c r="M70" i="14"/>
  <c r="J70" i="14"/>
  <c r="F70" i="14"/>
  <c r="N70" i="14" s="1"/>
  <c r="M30" i="14"/>
  <c r="J30" i="14"/>
  <c r="F30" i="14"/>
  <c r="M104" i="14"/>
  <c r="J104" i="14"/>
  <c r="F104" i="14"/>
  <c r="N104" i="14" s="1"/>
  <c r="M27" i="14"/>
  <c r="J27" i="14"/>
  <c r="F27" i="14"/>
  <c r="M92" i="14"/>
  <c r="J92" i="14"/>
  <c r="F92" i="14"/>
  <c r="N92" i="14" s="1"/>
  <c r="M66" i="14"/>
  <c r="J66" i="14"/>
  <c r="F66" i="14"/>
  <c r="M158" i="14"/>
  <c r="J158" i="14"/>
  <c r="F158" i="14"/>
  <c r="N158" i="14" s="1"/>
  <c r="M110" i="14"/>
  <c r="J110" i="14"/>
  <c r="F110" i="14"/>
  <c r="M114" i="14"/>
  <c r="J114" i="14"/>
  <c r="F114" i="14"/>
  <c r="N114" i="14" s="1"/>
  <c r="M33" i="14"/>
  <c r="J33" i="14"/>
  <c r="F33" i="14"/>
  <c r="M117" i="14"/>
  <c r="J117" i="14"/>
  <c r="F117" i="14"/>
  <c r="N117" i="14" s="1"/>
  <c r="M128" i="14"/>
  <c r="J128" i="14"/>
  <c r="F128" i="14"/>
  <c r="M39" i="14"/>
  <c r="J39" i="14"/>
  <c r="F39" i="14"/>
  <c r="N39" i="14" s="1"/>
  <c r="M159" i="14"/>
  <c r="J159" i="14"/>
  <c r="F159" i="14"/>
  <c r="M24" i="14"/>
  <c r="J24" i="14"/>
  <c r="F24" i="14"/>
  <c r="N24" i="14" s="1"/>
  <c r="M95" i="14"/>
  <c r="J95" i="14"/>
  <c r="F95" i="14"/>
  <c r="M83" i="14"/>
  <c r="J83" i="14"/>
  <c r="F83" i="14"/>
  <c r="N83" i="14" s="1"/>
  <c r="M45" i="14"/>
  <c r="J45" i="14"/>
  <c r="F45" i="14"/>
  <c r="M132" i="14"/>
  <c r="J132" i="14"/>
  <c r="F132" i="14"/>
  <c r="N132" i="14" s="1"/>
  <c r="M146" i="14"/>
  <c r="J146" i="14"/>
  <c r="F146" i="14"/>
  <c r="M16" i="13"/>
  <c r="J16" i="13"/>
  <c r="F16" i="13"/>
  <c r="N16" i="13" s="1"/>
  <c r="M35" i="13"/>
  <c r="J35" i="13"/>
  <c r="F35" i="13"/>
  <c r="M87" i="13"/>
  <c r="J87" i="13"/>
  <c r="F87" i="13"/>
  <c r="N87" i="13" s="1"/>
  <c r="M76" i="13"/>
  <c r="J76" i="13"/>
  <c r="F76" i="13"/>
  <c r="M128" i="13"/>
  <c r="J128" i="13"/>
  <c r="F128" i="13"/>
  <c r="N128" i="13" s="1"/>
  <c r="M45" i="13"/>
  <c r="J45" i="13"/>
  <c r="F45" i="13"/>
  <c r="M15" i="13"/>
  <c r="J15" i="13"/>
  <c r="F15" i="13"/>
  <c r="N15" i="13" s="1"/>
  <c r="M46" i="13"/>
  <c r="J46" i="13"/>
  <c r="F46" i="13"/>
  <c r="M115" i="13"/>
  <c r="J115" i="13"/>
  <c r="F115" i="13"/>
  <c r="N115" i="13" s="1"/>
  <c r="M99" i="13"/>
  <c r="J99" i="13"/>
  <c r="F99" i="13"/>
  <c r="M158" i="13"/>
  <c r="J158" i="13"/>
  <c r="F158" i="13"/>
  <c r="N158" i="13" s="1"/>
  <c r="M101" i="13"/>
  <c r="J101" i="13"/>
  <c r="F101" i="13"/>
  <c r="M104" i="13"/>
  <c r="J104" i="13"/>
  <c r="F104" i="13"/>
  <c r="N104" i="13" s="1"/>
  <c r="M11" i="13"/>
  <c r="J11" i="13"/>
  <c r="F11" i="13"/>
  <c r="M53" i="13"/>
  <c r="J53" i="13"/>
  <c r="F53" i="13"/>
  <c r="N53" i="13" s="1"/>
  <c r="M114" i="13"/>
  <c r="J114" i="13"/>
  <c r="F114" i="13"/>
  <c r="M126" i="13"/>
  <c r="J126" i="13"/>
  <c r="F126" i="13"/>
  <c r="N126" i="13" s="1"/>
  <c r="M90" i="13"/>
  <c r="J90" i="13"/>
  <c r="F90" i="13"/>
  <c r="M18" i="13"/>
  <c r="J18" i="13"/>
  <c r="F18" i="13"/>
  <c r="N18" i="13" s="1"/>
  <c r="M29" i="13"/>
  <c r="J29" i="13"/>
  <c r="F29" i="13"/>
  <c r="M58" i="13"/>
  <c r="J58" i="13"/>
  <c r="F58" i="13"/>
  <c r="N58" i="13" s="1"/>
  <c r="M133" i="13"/>
  <c r="J133" i="13"/>
  <c r="F133" i="13"/>
  <c r="M122" i="13"/>
  <c r="J122" i="13"/>
  <c r="F122" i="13"/>
  <c r="N122" i="13" s="1"/>
  <c r="M79" i="13"/>
  <c r="J79" i="13"/>
  <c r="F79" i="13"/>
  <c r="M86" i="13"/>
  <c r="J86" i="13"/>
  <c r="F86" i="13"/>
  <c r="N86" i="13" s="1"/>
  <c r="M61" i="13"/>
  <c r="J61" i="13"/>
  <c r="F61" i="13"/>
  <c r="M21" i="13"/>
  <c r="J21" i="13"/>
  <c r="F21" i="13"/>
  <c r="N21" i="13" s="1"/>
  <c r="M74" i="13"/>
  <c r="J74" i="13"/>
  <c r="F74" i="13"/>
  <c r="M151" i="13"/>
  <c r="J151" i="13"/>
  <c r="F151" i="13"/>
  <c r="N151" i="13" s="1"/>
  <c r="M159" i="13"/>
  <c r="J159" i="13"/>
  <c r="F159" i="13"/>
  <c r="M40" i="13"/>
  <c r="J40" i="13"/>
  <c r="F40" i="13"/>
  <c r="N40" i="13" s="1"/>
  <c r="M31" i="13"/>
  <c r="J31" i="13"/>
  <c r="F31" i="13"/>
  <c r="M23" i="13"/>
  <c r="J23" i="13"/>
  <c r="F23" i="13"/>
  <c r="N23" i="13" s="1"/>
  <c r="M107" i="13"/>
  <c r="J107" i="13"/>
  <c r="F107" i="13"/>
  <c r="M78" i="13"/>
  <c r="J78" i="13"/>
  <c r="F78" i="13"/>
  <c r="N78" i="13" s="1"/>
  <c r="M149" i="13"/>
  <c r="J149" i="13"/>
  <c r="F149" i="13"/>
  <c r="M20" i="13"/>
  <c r="J20" i="13"/>
  <c r="F20" i="13"/>
  <c r="N20" i="13" s="1"/>
  <c r="M156" i="13"/>
  <c r="J156" i="13"/>
  <c r="F156" i="13"/>
  <c r="M88" i="13"/>
  <c r="J88" i="13"/>
  <c r="F88" i="13"/>
  <c r="N88" i="13" s="1"/>
  <c r="M94" i="13"/>
  <c r="J94" i="13"/>
  <c r="F94" i="13"/>
  <c r="M97" i="13"/>
  <c r="J97" i="13"/>
  <c r="F97" i="13"/>
  <c r="N97" i="13" s="1"/>
  <c r="M113" i="13"/>
  <c r="J113" i="13"/>
  <c r="F113" i="13"/>
  <c r="M52" i="13"/>
  <c r="J52" i="13"/>
  <c r="F52" i="13"/>
  <c r="N52" i="13" s="1"/>
  <c r="M125" i="13"/>
  <c r="J125" i="13"/>
  <c r="F125" i="13"/>
  <c r="M109" i="13"/>
  <c r="J109" i="13"/>
  <c r="F109" i="13"/>
  <c r="N109" i="13" s="1"/>
  <c r="M143" i="13"/>
  <c r="J143" i="13"/>
  <c r="F143" i="13"/>
  <c r="M102" i="13"/>
  <c r="J102" i="13"/>
  <c r="F102" i="13"/>
  <c r="N102" i="13" s="1"/>
  <c r="M152" i="13"/>
  <c r="J152" i="13"/>
  <c r="F152" i="13"/>
  <c r="M64" i="13"/>
  <c r="J64" i="13"/>
  <c r="F64" i="13"/>
  <c r="N64" i="13" s="1"/>
  <c r="M82" i="13"/>
  <c r="J82" i="13"/>
  <c r="F82" i="13"/>
  <c r="M141" i="13"/>
  <c r="J141" i="13"/>
  <c r="F141" i="13"/>
  <c r="N141" i="13" s="1"/>
  <c r="M36" i="13"/>
  <c r="J36" i="13"/>
  <c r="F36" i="13"/>
  <c r="M121" i="13"/>
  <c r="J121" i="13"/>
  <c r="F121" i="13"/>
  <c r="N121" i="13" s="1"/>
  <c r="M43" i="13"/>
  <c r="J43" i="13"/>
  <c r="F43" i="13"/>
  <c r="M56" i="13"/>
  <c r="J56" i="13"/>
  <c r="F56" i="13"/>
  <c r="N56" i="13" s="1"/>
  <c r="M14" i="13"/>
  <c r="J14" i="13"/>
  <c r="F14" i="13"/>
  <c r="M129" i="13"/>
  <c r="J129" i="13"/>
  <c r="F129" i="13"/>
  <c r="N129" i="13" s="1"/>
  <c r="M41" i="13"/>
  <c r="J41" i="13"/>
  <c r="F41" i="13"/>
  <c r="M71" i="13"/>
  <c r="J71" i="13"/>
  <c r="F71" i="13"/>
  <c r="N71" i="13" s="1"/>
  <c r="M37" i="13"/>
  <c r="J37" i="13"/>
  <c r="F37" i="13"/>
  <c r="M55" i="13"/>
  <c r="J55" i="13"/>
  <c r="F55" i="13"/>
  <c r="N55" i="13" s="1"/>
  <c r="M147" i="13"/>
  <c r="J147" i="13"/>
  <c r="F147" i="13"/>
  <c r="M144" i="13"/>
  <c r="J144" i="13"/>
  <c r="F144" i="13"/>
  <c r="N144" i="13" s="1"/>
  <c r="M24" i="13"/>
  <c r="J24" i="13"/>
  <c r="F24" i="13"/>
  <c r="M130" i="13"/>
  <c r="J130" i="13"/>
  <c r="F130" i="13"/>
  <c r="N130" i="13" s="1"/>
  <c r="M100" i="13"/>
  <c r="J100" i="13"/>
  <c r="F100" i="13"/>
  <c r="M157" i="13"/>
  <c r="J157" i="13"/>
  <c r="F157" i="13"/>
  <c r="N157" i="13" s="1"/>
  <c r="M49" i="13"/>
  <c r="J49" i="13"/>
  <c r="F49" i="13"/>
  <c r="M57" i="13"/>
  <c r="J57" i="13"/>
  <c r="F57" i="13"/>
  <c r="N57" i="13" s="1"/>
  <c r="M28" i="13"/>
  <c r="J28" i="13"/>
  <c r="F28" i="13"/>
  <c r="M26" i="13"/>
  <c r="J26" i="13"/>
  <c r="F26" i="13"/>
  <c r="N26" i="13" s="1"/>
  <c r="M47" i="13"/>
  <c r="J47" i="13"/>
  <c r="F47" i="13"/>
  <c r="M62" i="13"/>
  <c r="J62" i="13"/>
  <c r="F62" i="13"/>
  <c r="N62" i="13" s="1"/>
  <c r="M155" i="13"/>
  <c r="J155" i="13"/>
  <c r="F155" i="13"/>
  <c r="M110" i="13"/>
  <c r="J110" i="13"/>
  <c r="F110" i="13"/>
  <c r="N110" i="13" s="1"/>
  <c r="M146" i="13"/>
  <c r="J146" i="13"/>
  <c r="F146" i="13"/>
  <c r="M98" i="13"/>
  <c r="J98" i="13"/>
  <c r="F98" i="13"/>
  <c r="N98" i="13" s="1"/>
  <c r="M103" i="13"/>
  <c r="J103" i="13"/>
  <c r="F103" i="13"/>
  <c r="M134" i="13"/>
  <c r="J134" i="13"/>
  <c r="F134" i="13"/>
  <c r="N134" i="13" s="1"/>
  <c r="M120" i="13"/>
  <c r="J120" i="13"/>
  <c r="F120" i="13"/>
  <c r="M106" i="13"/>
  <c r="J106" i="13"/>
  <c r="F106" i="13"/>
  <c r="N106" i="13" s="1"/>
  <c r="M138" i="13"/>
  <c r="J138" i="13"/>
  <c r="F138" i="13"/>
  <c r="M22" i="13"/>
  <c r="J22" i="13"/>
  <c r="F22" i="13"/>
  <c r="N22" i="13" s="1"/>
  <c r="M69" i="13"/>
  <c r="J69" i="13"/>
  <c r="F69" i="13"/>
  <c r="M67" i="13"/>
  <c r="J67" i="13"/>
  <c r="F67" i="13"/>
  <c r="N67" i="13" s="1"/>
  <c r="M68" i="13"/>
  <c r="J68" i="13"/>
  <c r="F68" i="13"/>
  <c r="M119" i="13"/>
  <c r="J119" i="13"/>
  <c r="F119" i="13"/>
  <c r="N119" i="13" s="1"/>
  <c r="M131" i="13"/>
  <c r="J131" i="13"/>
  <c r="F131" i="13"/>
  <c r="M96" i="13"/>
  <c r="J96" i="13"/>
  <c r="F96" i="13"/>
  <c r="N96" i="13" s="1"/>
  <c r="M85" i="13"/>
  <c r="J85" i="13"/>
  <c r="F85" i="13"/>
  <c r="M70" i="13"/>
  <c r="J70" i="13"/>
  <c r="F70" i="13"/>
  <c r="N70" i="13" s="1"/>
  <c r="M83" i="13"/>
  <c r="J83" i="13"/>
  <c r="F83" i="13"/>
  <c r="M17" i="13"/>
  <c r="J17" i="13"/>
  <c r="F17" i="13"/>
  <c r="N17" i="13" s="1"/>
  <c r="M117" i="13"/>
  <c r="J117" i="13"/>
  <c r="F117" i="13"/>
  <c r="M153" i="13"/>
  <c r="J153" i="13"/>
  <c r="F153" i="13"/>
  <c r="N153" i="13" s="1"/>
  <c r="M48" i="13"/>
  <c r="J48" i="13"/>
  <c r="F48" i="13"/>
  <c r="M111" i="13"/>
  <c r="J111" i="13"/>
  <c r="F111" i="13"/>
  <c r="N111" i="13" s="1"/>
  <c r="M123" i="13"/>
  <c r="J123" i="13"/>
  <c r="F123" i="13"/>
  <c r="M91" i="13"/>
  <c r="J91" i="13"/>
  <c r="F91" i="13"/>
  <c r="N91" i="13" s="1"/>
  <c r="M116" i="13"/>
  <c r="J116" i="13"/>
  <c r="F116" i="13"/>
  <c r="M112" i="13"/>
  <c r="J112" i="13"/>
  <c r="F112" i="13"/>
  <c r="N112" i="13" s="1"/>
  <c r="M95" i="13"/>
  <c r="J95" i="13"/>
  <c r="F95" i="13"/>
  <c r="M124" i="13"/>
  <c r="J124" i="13"/>
  <c r="F124" i="13"/>
  <c r="N124" i="13" s="1"/>
  <c r="M84" i="13"/>
  <c r="J84" i="13"/>
  <c r="F84" i="13"/>
  <c r="M13" i="13"/>
  <c r="J13" i="13"/>
  <c r="F13" i="13"/>
  <c r="N13" i="13" s="1"/>
  <c r="M154" i="13"/>
  <c r="J154" i="13"/>
  <c r="F154" i="13"/>
  <c r="M66" i="13"/>
  <c r="J66" i="13"/>
  <c r="F66" i="13"/>
  <c r="N66" i="13" s="1"/>
  <c r="M42" i="13"/>
  <c r="J42" i="13"/>
  <c r="F42" i="13"/>
  <c r="M132" i="13"/>
  <c r="J132" i="13"/>
  <c r="F132" i="13"/>
  <c r="N132" i="13" s="1"/>
  <c r="M38" i="13"/>
  <c r="J38" i="13"/>
  <c r="F38" i="13"/>
  <c r="M72" i="13"/>
  <c r="J72" i="13"/>
  <c r="F72" i="13"/>
  <c r="N72" i="13" s="1"/>
  <c r="M148" i="13"/>
  <c r="J148" i="13"/>
  <c r="F148" i="13"/>
  <c r="M77" i="13"/>
  <c r="J77" i="13"/>
  <c r="F77" i="13"/>
  <c r="N77" i="13" s="1"/>
  <c r="M25" i="13"/>
  <c r="J25" i="13"/>
  <c r="F25" i="13"/>
  <c r="M10" i="13"/>
  <c r="J10" i="13"/>
  <c r="F10" i="13"/>
  <c r="N10" i="13" s="1"/>
  <c r="M73" i="13"/>
  <c r="J73" i="13"/>
  <c r="F73" i="13"/>
  <c r="M140" i="13"/>
  <c r="J140" i="13"/>
  <c r="F140" i="13"/>
  <c r="N140" i="13" s="1"/>
  <c r="M135" i="13"/>
  <c r="J135" i="13"/>
  <c r="F135" i="13"/>
  <c r="M118" i="13"/>
  <c r="J118" i="13"/>
  <c r="F118" i="13"/>
  <c r="N118" i="13" s="1"/>
  <c r="M50" i="13"/>
  <c r="J50" i="13"/>
  <c r="F50" i="13"/>
  <c r="M139" i="13"/>
  <c r="J139" i="13"/>
  <c r="F139" i="13"/>
  <c r="N139" i="13" s="1"/>
  <c r="M105" i="13"/>
  <c r="J105" i="13"/>
  <c r="F105" i="13"/>
  <c r="M39" i="13"/>
  <c r="J39" i="13"/>
  <c r="F39" i="13"/>
  <c r="N39" i="13" s="1"/>
  <c r="M63" i="13"/>
  <c r="J63" i="13"/>
  <c r="F63" i="13"/>
  <c r="M51" i="13"/>
  <c r="J51" i="13"/>
  <c r="F51" i="13"/>
  <c r="N51" i="13" s="1"/>
  <c r="M136" i="13"/>
  <c r="J136" i="13"/>
  <c r="F136" i="13"/>
  <c r="M127" i="13"/>
  <c r="J127" i="13"/>
  <c r="F127" i="13"/>
  <c r="N127" i="13" s="1"/>
  <c r="M60" i="13"/>
  <c r="J60" i="13"/>
  <c r="F60" i="13"/>
  <c r="M33" i="13"/>
  <c r="J33" i="13"/>
  <c r="F33" i="13"/>
  <c r="N33" i="13" s="1"/>
  <c r="M65" i="13"/>
  <c r="J65" i="13"/>
  <c r="F65" i="13"/>
  <c r="M44" i="13"/>
  <c r="J44" i="13"/>
  <c r="F44" i="13"/>
  <c r="N44" i="13" s="1"/>
  <c r="M92" i="13"/>
  <c r="J92" i="13"/>
  <c r="F92" i="13"/>
  <c r="M19" i="13"/>
  <c r="J19" i="13"/>
  <c r="F19" i="13"/>
  <c r="N19" i="13" s="1"/>
  <c r="M145" i="13"/>
  <c r="J145" i="13"/>
  <c r="F145" i="13"/>
  <c r="M150" i="13"/>
  <c r="J150" i="13"/>
  <c r="F150" i="13"/>
  <c r="N150" i="13" s="1"/>
  <c r="M54" i="13"/>
  <c r="J54" i="13"/>
  <c r="F54" i="13"/>
  <c r="M34" i="13"/>
  <c r="J34" i="13"/>
  <c r="F34" i="13"/>
  <c r="N34" i="13" s="1"/>
  <c r="M108" i="13"/>
  <c r="J108" i="13"/>
  <c r="F108" i="13"/>
  <c r="M80" i="13"/>
  <c r="J80" i="13"/>
  <c r="F80" i="13"/>
  <c r="N80" i="13" s="1"/>
  <c r="M142" i="13"/>
  <c r="J142" i="13"/>
  <c r="F142" i="13"/>
  <c r="M137" i="13"/>
  <c r="J137" i="13"/>
  <c r="F137" i="13"/>
  <c r="N137" i="13" s="1"/>
  <c r="M75" i="13"/>
  <c r="J75" i="13"/>
  <c r="F75" i="13"/>
  <c r="M89" i="13"/>
  <c r="J89" i="13"/>
  <c r="F89" i="13"/>
  <c r="N89" i="13" s="1"/>
  <c r="M30" i="13"/>
  <c r="J30" i="13"/>
  <c r="F30" i="13"/>
  <c r="M12" i="13"/>
  <c r="J12" i="13"/>
  <c r="F12" i="13"/>
  <c r="N12" i="13" s="1"/>
  <c r="M32" i="13"/>
  <c r="J32" i="13"/>
  <c r="F32" i="13"/>
  <c r="M59" i="13"/>
  <c r="J59" i="13"/>
  <c r="F59" i="13"/>
  <c r="N59" i="13" s="1"/>
  <c r="M160" i="13"/>
  <c r="J160" i="13"/>
  <c r="F160" i="13"/>
  <c r="M93" i="13"/>
  <c r="J93" i="13"/>
  <c r="F93" i="13"/>
  <c r="N93" i="13" s="1"/>
  <c r="M161" i="13"/>
  <c r="J161" i="13"/>
  <c r="F161" i="13"/>
  <c r="M81" i="13"/>
  <c r="J81" i="13"/>
  <c r="F81" i="13"/>
  <c r="N81" i="13" s="1"/>
  <c r="M27" i="13"/>
  <c r="J27" i="13"/>
  <c r="F27" i="13"/>
  <c r="N146" i="14" l="1"/>
  <c r="N45" i="14"/>
  <c r="N95" i="14"/>
  <c r="N159" i="14"/>
  <c r="N128" i="14"/>
  <c r="N33" i="14"/>
  <c r="N110" i="14"/>
  <c r="N66" i="14"/>
  <c r="N27" i="14"/>
  <c r="N30" i="14"/>
  <c r="N28" i="14"/>
  <c r="N91" i="14"/>
  <c r="N121" i="14"/>
  <c r="N137" i="14"/>
  <c r="N55" i="14"/>
  <c r="N113" i="14"/>
  <c r="N153" i="14"/>
  <c r="N93" i="14"/>
  <c r="N102" i="14"/>
  <c r="N152" i="14"/>
  <c r="N101" i="14"/>
  <c r="N12" i="14"/>
  <c r="N107" i="14"/>
  <c r="N47" i="14"/>
  <c r="N89" i="14"/>
  <c r="N142" i="14"/>
  <c r="N141" i="14"/>
  <c r="N94" i="14"/>
  <c r="N31" i="14"/>
  <c r="N108" i="14"/>
  <c r="N97" i="14"/>
  <c r="N43" i="14"/>
  <c r="N129" i="14"/>
  <c r="N29" i="14"/>
  <c r="N112" i="14"/>
  <c r="N72" i="14"/>
  <c r="N131" i="14"/>
  <c r="N105" i="14"/>
  <c r="N125" i="14"/>
  <c r="N155" i="14"/>
  <c r="N13" i="14"/>
  <c r="N51" i="14"/>
  <c r="N49" i="14"/>
  <c r="N80" i="14"/>
  <c r="N15" i="14"/>
  <c r="N77" i="14"/>
  <c r="N157" i="14"/>
  <c r="N151" i="14"/>
  <c r="N22" i="14"/>
  <c r="N88" i="14"/>
  <c r="N10" i="14"/>
  <c r="N135" i="14"/>
  <c r="N37" i="14"/>
  <c r="N122" i="14"/>
  <c r="N86" i="14"/>
  <c r="N96" i="14"/>
  <c r="N126" i="14"/>
  <c r="N58" i="14"/>
  <c r="N38" i="14"/>
  <c r="N160" i="14"/>
  <c r="N23" i="14"/>
  <c r="N81" i="14"/>
  <c r="N115" i="14"/>
  <c r="N154" i="14"/>
  <c r="N64" i="14"/>
  <c r="N19" i="14"/>
  <c r="N133" i="14"/>
  <c r="N118" i="14"/>
  <c r="N34" i="14"/>
  <c r="N21" i="14"/>
  <c r="N130" i="14"/>
  <c r="N98" i="14"/>
  <c r="N150" i="14"/>
  <c r="N61" i="14"/>
  <c r="N119" i="14"/>
  <c r="L146" i="14"/>
  <c r="L45" i="14"/>
  <c r="L95" i="14"/>
  <c r="L159" i="14"/>
  <c r="L128" i="14"/>
  <c r="L33" i="14"/>
  <c r="L110" i="14"/>
  <c r="L66" i="14"/>
  <c r="L27" i="14"/>
  <c r="L30" i="14"/>
  <c r="L28" i="14"/>
  <c r="L91" i="14"/>
  <c r="L121" i="14"/>
  <c r="L137" i="14"/>
  <c r="L55" i="14"/>
  <c r="L113" i="14"/>
  <c r="L153" i="14"/>
  <c r="L93" i="14"/>
  <c r="L102" i="14"/>
  <c r="L152" i="14"/>
  <c r="L101" i="14"/>
  <c r="L12" i="14"/>
  <c r="L107" i="14"/>
  <c r="L47" i="14"/>
  <c r="L89" i="14"/>
  <c r="L142" i="14"/>
  <c r="L141" i="14"/>
  <c r="L94" i="14"/>
  <c r="L31" i="14"/>
  <c r="L108" i="14"/>
  <c r="L97" i="14"/>
  <c r="L43" i="14"/>
  <c r="L129" i="14"/>
  <c r="N69" i="14"/>
  <c r="L69" i="14"/>
  <c r="L59" i="14"/>
  <c r="L73" i="14"/>
  <c r="L109" i="14"/>
  <c r="L127" i="14"/>
  <c r="L78" i="14"/>
  <c r="L116" i="14"/>
  <c r="L132" i="14"/>
  <c r="L83" i="14"/>
  <c r="L24" i="14"/>
  <c r="L39" i="14"/>
  <c r="L117" i="14"/>
  <c r="L114" i="14"/>
  <c r="L158" i="14"/>
  <c r="L92" i="14"/>
  <c r="L104" i="14"/>
  <c r="L70" i="14"/>
  <c r="L145" i="14"/>
  <c r="L25" i="14"/>
  <c r="L71" i="14"/>
  <c r="L11" i="14"/>
  <c r="L57" i="14"/>
  <c r="L143" i="14"/>
  <c r="L140" i="14"/>
  <c r="L100" i="14"/>
  <c r="L26" i="14"/>
  <c r="L20" i="14"/>
  <c r="L52" i="14"/>
  <c r="L75" i="14"/>
  <c r="L123" i="14"/>
  <c r="L161" i="14"/>
  <c r="L18" i="14"/>
  <c r="L156" i="14"/>
  <c r="L48" i="14"/>
  <c r="L56" i="14"/>
  <c r="L120" i="14"/>
  <c r="L149" i="14"/>
  <c r="L134" i="14"/>
  <c r="L82" i="14"/>
  <c r="L106" i="14"/>
  <c r="L29" i="14"/>
  <c r="L112" i="14"/>
  <c r="L72" i="14"/>
  <c r="L131" i="14"/>
  <c r="L105" i="14"/>
  <c r="L125" i="14"/>
  <c r="L155" i="14"/>
  <c r="L13" i="14"/>
  <c r="L51" i="14"/>
  <c r="L49" i="14"/>
  <c r="L80" i="14"/>
  <c r="L15" i="14"/>
  <c r="L77" i="14"/>
  <c r="L157" i="14"/>
  <c r="L151" i="14"/>
  <c r="L22" i="14"/>
  <c r="L88" i="14"/>
  <c r="L10" i="14"/>
  <c r="L135" i="14"/>
  <c r="L37" i="14"/>
  <c r="L122" i="14"/>
  <c r="L86" i="14"/>
  <c r="L96" i="14"/>
  <c r="L126" i="14"/>
  <c r="L58" i="14"/>
  <c r="L38" i="14"/>
  <c r="L160" i="14"/>
  <c r="L23" i="14"/>
  <c r="L81" i="14"/>
  <c r="L115" i="14"/>
  <c r="L154" i="14"/>
  <c r="L64" i="14"/>
  <c r="L19" i="14"/>
  <c r="L133" i="14"/>
  <c r="L118" i="14"/>
  <c r="L34" i="14"/>
  <c r="L21" i="14"/>
  <c r="L130" i="14"/>
  <c r="L98" i="14"/>
  <c r="L150" i="14"/>
  <c r="L61" i="14"/>
  <c r="L119" i="14"/>
  <c r="L103" i="14"/>
  <c r="L60" i="14"/>
  <c r="L76" i="14"/>
  <c r="L50" i="14"/>
  <c r="L14" i="14"/>
  <c r="L65" i="14"/>
  <c r="L136" i="14"/>
  <c r="L67" i="14"/>
  <c r="L87" i="14"/>
  <c r="L139" i="14"/>
  <c r="L42" i="14"/>
  <c r="L63" i="14"/>
  <c r="L84" i="14"/>
  <c r="L44" i="14"/>
  <c r="L68" i="14"/>
  <c r="L138" i="14"/>
  <c r="L40" i="14"/>
  <c r="L111" i="14"/>
  <c r="L147" i="14"/>
  <c r="L16" i="14"/>
  <c r="L79" i="14"/>
  <c r="L53" i="14"/>
  <c r="L41" i="14"/>
  <c r="L90" i="14"/>
  <c r="L17" i="14"/>
  <c r="L99" i="14"/>
  <c r="L46" i="14"/>
  <c r="L54" i="14"/>
  <c r="L124" i="14"/>
  <c r="L62" i="14"/>
  <c r="L35" i="14"/>
  <c r="L85" i="14"/>
  <c r="L32" i="14"/>
  <c r="L148" i="14"/>
  <c r="L36" i="14"/>
  <c r="L74" i="14"/>
  <c r="L144" i="14"/>
  <c r="N27" i="13"/>
  <c r="N161" i="13"/>
  <c r="N160" i="13"/>
  <c r="N32" i="13"/>
  <c r="N30" i="13"/>
  <c r="L75" i="13"/>
  <c r="L142" i="13"/>
  <c r="N108" i="13"/>
  <c r="N54" i="13"/>
  <c r="N145" i="13"/>
  <c r="N92" i="13"/>
  <c r="N65" i="13"/>
  <c r="N60" i="13"/>
  <c r="N136" i="13"/>
  <c r="N63" i="13"/>
  <c r="N105" i="13"/>
  <c r="N50" i="13"/>
  <c r="N135" i="13"/>
  <c r="N73" i="13"/>
  <c r="N25" i="13"/>
  <c r="N148" i="13"/>
  <c r="N38" i="13"/>
  <c r="N42" i="13"/>
  <c r="N154" i="13"/>
  <c r="N84" i="13"/>
  <c r="N95" i="13"/>
  <c r="N116" i="13"/>
  <c r="N123" i="13"/>
  <c r="N48" i="13"/>
  <c r="N117" i="13"/>
  <c r="N83" i="13"/>
  <c r="N85" i="13"/>
  <c r="N131" i="13"/>
  <c r="N68" i="13"/>
  <c r="N69" i="13"/>
  <c r="N138" i="13"/>
  <c r="N120" i="13"/>
  <c r="N103" i="13"/>
  <c r="N146" i="13"/>
  <c r="N155" i="13"/>
  <c r="N47" i="13"/>
  <c r="N28" i="13"/>
  <c r="N49" i="13"/>
  <c r="N100" i="13"/>
  <c r="N24" i="13"/>
  <c r="N147" i="13"/>
  <c r="N37" i="13"/>
  <c r="N41" i="13"/>
  <c r="N14" i="13"/>
  <c r="N43" i="13"/>
  <c r="N36" i="13"/>
  <c r="N82" i="13"/>
  <c r="N152" i="13"/>
  <c r="N143" i="13"/>
  <c r="N125" i="13"/>
  <c r="N113" i="13"/>
  <c r="N94" i="13"/>
  <c r="N156" i="13"/>
  <c r="N149" i="13"/>
  <c r="N107" i="13"/>
  <c r="N31" i="13"/>
  <c r="N159" i="13"/>
  <c r="N74" i="13"/>
  <c r="N61" i="13"/>
  <c r="N79" i="13"/>
  <c r="N133" i="13"/>
  <c r="N29" i="13"/>
  <c r="N90" i="13"/>
  <c r="N114" i="13"/>
  <c r="N11" i="13"/>
  <c r="N101" i="13"/>
  <c r="N99" i="13"/>
  <c r="N46" i="13"/>
  <c r="N45" i="13"/>
  <c r="N76" i="13"/>
  <c r="N35" i="13"/>
  <c r="L27" i="13"/>
  <c r="L161" i="13"/>
  <c r="L160" i="13"/>
  <c r="L32" i="13"/>
  <c r="L30" i="13"/>
  <c r="N75" i="13"/>
  <c r="N142" i="13"/>
  <c r="L81" i="13"/>
  <c r="L93" i="13"/>
  <c r="L59" i="13"/>
  <c r="L12" i="13"/>
  <c r="L89" i="13"/>
  <c r="L137" i="13"/>
  <c r="L80" i="13"/>
  <c r="L34" i="13"/>
  <c r="L150" i="13"/>
  <c r="L19" i="13"/>
  <c r="L44" i="13"/>
  <c r="L33" i="13"/>
  <c r="L127" i="13"/>
  <c r="L51" i="13"/>
  <c r="L39" i="13"/>
  <c r="L139" i="13"/>
  <c r="L118" i="13"/>
  <c r="L140" i="13"/>
  <c r="L10" i="13"/>
  <c r="L77" i="13"/>
  <c r="L72" i="13"/>
  <c r="L132" i="13"/>
  <c r="L66" i="13"/>
  <c r="L13" i="13"/>
  <c r="L124" i="13"/>
  <c r="L112" i="13"/>
  <c r="L91" i="13"/>
  <c r="L111" i="13"/>
  <c r="L153" i="13"/>
  <c r="L17" i="13"/>
  <c r="L70" i="13"/>
  <c r="L96" i="13"/>
  <c r="L119" i="13"/>
  <c r="L67" i="13"/>
  <c r="L108" i="13"/>
  <c r="L54" i="13"/>
  <c r="L145" i="13"/>
  <c r="L92" i="13"/>
  <c r="L65" i="13"/>
  <c r="L60" i="13"/>
  <c r="L136" i="13"/>
  <c r="L63" i="13"/>
  <c r="L105" i="13"/>
  <c r="L50" i="13"/>
  <c r="L135" i="13"/>
  <c r="L73" i="13"/>
  <c r="L25" i="13"/>
  <c r="L148" i="13"/>
  <c r="L38" i="13"/>
  <c r="L42" i="13"/>
  <c r="L154" i="13"/>
  <c r="L84" i="13"/>
  <c r="L95" i="13"/>
  <c r="L116" i="13"/>
  <c r="L123" i="13"/>
  <c r="L48" i="13"/>
  <c r="L117" i="13"/>
  <c r="L83" i="13"/>
  <c r="L85" i="13"/>
  <c r="L131" i="13"/>
  <c r="L68" i="13"/>
  <c r="L69" i="13"/>
  <c r="L138" i="13"/>
  <c r="L120" i="13"/>
  <c r="L103" i="13"/>
  <c r="L146" i="13"/>
  <c r="L155" i="13"/>
  <c r="L47" i="13"/>
  <c r="L28" i="13"/>
  <c r="L49" i="13"/>
  <c r="L100" i="13"/>
  <c r="L24" i="13"/>
  <c r="L147" i="13"/>
  <c r="L37" i="13"/>
  <c r="L41" i="13"/>
  <c r="L14" i="13"/>
  <c r="L43" i="13"/>
  <c r="L36" i="13"/>
  <c r="L82" i="13"/>
  <c r="L152" i="13"/>
  <c r="L143" i="13"/>
  <c r="L125" i="13"/>
  <c r="L113" i="13"/>
  <c r="L94" i="13"/>
  <c r="L156" i="13"/>
  <c r="L149" i="13"/>
  <c r="L107" i="13"/>
  <c r="L31" i="13"/>
  <c r="L159" i="13"/>
  <c r="L74" i="13"/>
  <c r="L61" i="13"/>
  <c r="L79" i="13"/>
  <c r="L133" i="13"/>
  <c r="L29" i="13"/>
  <c r="L90" i="13"/>
  <c r="L114" i="13"/>
  <c r="L11" i="13"/>
  <c r="L101" i="13"/>
  <c r="L99" i="13"/>
  <c r="L46" i="13"/>
  <c r="L45" i="13"/>
  <c r="L76" i="13"/>
  <c r="L35" i="13"/>
  <c r="L22" i="13"/>
  <c r="L106" i="13"/>
  <c r="L134" i="13"/>
  <c r="L98" i="13"/>
  <c r="L110" i="13"/>
  <c r="L62" i="13"/>
  <c r="L26" i="13"/>
  <c r="L57" i="13"/>
  <c r="L157" i="13"/>
  <c r="L130" i="13"/>
  <c r="L144" i="13"/>
  <c r="L55" i="13"/>
  <c r="L71" i="13"/>
  <c r="L129" i="13"/>
  <c r="L56" i="13"/>
  <c r="L121" i="13"/>
  <c r="L141" i="13"/>
  <c r="L64" i="13"/>
  <c r="L102" i="13"/>
  <c r="L109" i="13"/>
  <c r="L52" i="13"/>
  <c r="L97" i="13"/>
  <c r="L88" i="13"/>
  <c r="L20" i="13"/>
  <c r="L78" i="13"/>
  <c r="L23" i="13"/>
  <c r="L40" i="13"/>
  <c r="L151" i="13"/>
  <c r="L21" i="13"/>
  <c r="L86" i="13"/>
  <c r="L122" i="13"/>
  <c r="L58" i="13"/>
  <c r="L18" i="13"/>
  <c r="L126" i="13"/>
  <c r="L53" i="13"/>
  <c r="L104" i="13"/>
  <c r="L158" i="13"/>
  <c r="L115" i="13"/>
  <c r="L15" i="13"/>
  <c r="L128" i="13"/>
  <c r="L87" i="13"/>
  <c r="L16" i="13"/>
</calcChain>
</file>

<file path=xl/sharedStrings.xml><?xml version="1.0" encoding="utf-8"?>
<sst xmlns="http://schemas.openxmlformats.org/spreadsheetml/2006/main" count="648" uniqueCount="179">
  <si>
    <t xml:space="preserve">Granada               </t>
  </si>
  <si>
    <t xml:space="preserve">Gualchos                                               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</si>
  <si>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</si>
  <si>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</si>
  <si>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</si>
  <si>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</si>
  <si>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</si>
  <si>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</si>
  <si>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Mollina                                                               </t>
  </si>
  <si>
    <t xml:space="preserve">Sevilla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</si>
  <si>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</si>
  <si>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</si>
  <si>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</si>
  <si>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</si>
  <si>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</si>
  <si>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</si>
  <si>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</si>
  <si>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</si>
  <si>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Indirectos</t>
  </si>
  <si>
    <t>Tasas y otros ingresos</t>
  </si>
  <si>
    <t>Impuestos directos e indirectos</t>
  </si>
  <si>
    <t>CONTRIBUCIÓN FISCAL ABSOLUTA</t>
  </si>
  <si>
    <t xml:space="preserve">Casares                                                               </t>
  </si>
  <si>
    <t xml:space="preserve">Manilva                                                               </t>
  </si>
  <si>
    <t xml:space="preserve">Mojácar                                                               </t>
  </si>
  <si>
    <t xml:space="preserve">Punta Umbría                                                          </t>
  </si>
  <si>
    <t xml:space="preserve">Carboneras                                                            </t>
  </si>
  <si>
    <t xml:space="preserve">Torrox                                                                </t>
  </si>
  <si>
    <t xml:space="preserve">Monachil                                                              </t>
  </si>
  <si>
    <t xml:space="preserve">Tarifa                                                                </t>
  </si>
  <si>
    <t xml:space="preserve">Vera                                                                  </t>
  </si>
  <si>
    <t xml:space="preserve">Aracena                                                               </t>
  </si>
  <si>
    <t xml:space="preserve">Baeza                                                                 </t>
  </si>
  <si>
    <t xml:space="preserve">Osuna                                                                 </t>
  </si>
  <si>
    <t xml:space="preserve">Herrera                                                               </t>
  </si>
  <si>
    <t xml:space="preserve">Almodóvar del Río                                                     </t>
  </si>
  <si>
    <t xml:space="preserve">Salteras                                                              </t>
  </si>
  <si>
    <t xml:space="preserve">Valverde del Camino                                                   </t>
  </si>
  <si>
    <t xml:space="preserve">Archidona                                                             </t>
  </si>
  <si>
    <t xml:space="preserve">Albolote                                                              </t>
  </si>
  <si>
    <t xml:space="preserve">Mojonera (La)                                                         </t>
  </si>
  <si>
    <t xml:space="preserve">Rute                                                                  </t>
  </si>
  <si>
    <t xml:space="preserve">Cuevas del Almanzora                                                  </t>
  </si>
  <si>
    <t xml:space="preserve">Pulianas                                                              </t>
  </si>
  <si>
    <t xml:space="preserve">Villamartín                                                           </t>
  </si>
  <si>
    <t xml:space="preserve">Villacarrillo                                                         </t>
  </si>
  <si>
    <t xml:space="preserve">Peligros                                                              </t>
  </si>
  <si>
    <t xml:space="preserve">Otura                                                                 </t>
  </si>
  <si>
    <t xml:space="preserve">Rambla (La)                                                           </t>
  </si>
  <si>
    <t xml:space="preserve">Alcaudete                                                             </t>
  </si>
  <si>
    <t xml:space="preserve">Espartinas                                                            </t>
  </si>
  <si>
    <t xml:space="preserve">Valencina de la Concepción                                            </t>
  </si>
  <si>
    <t xml:space="preserve">Marmolejo                                                             </t>
  </si>
  <si>
    <t xml:space="preserve">Peal de Becerro                                                       </t>
  </si>
  <si>
    <t xml:space="preserve">Palma del Condado (La)                                                </t>
  </si>
  <si>
    <t xml:space="preserve">Montoro                                                               </t>
  </si>
  <si>
    <t xml:space="preserve">Vélez-Rubio                                                           </t>
  </si>
  <si>
    <t xml:space="preserve">Villanueva del Arzobispo                                              </t>
  </si>
  <si>
    <t xml:space="preserve">Albox                                                                 </t>
  </si>
  <si>
    <t xml:space="preserve">Sanlúcar la Mayor                                                     </t>
  </si>
  <si>
    <t xml:space="preserve">Gibraleón                                                             </t>
  </si>
  <si>
    <t xml:space="preserve">Trebujena                                                             </t>
  </si>
  <si>
    <t xml:space="preserve">Bollullos Par del Condado                                             </t>
  </si>
  <si>
    <t xml:space="preserve">Cazorla                                                               </t>
  </si>
  <si>
    <t xml:space="preserve">Villanueva del Trabuco                                                </t>
  </si>
  <si>
    <t xml:space="preserve">Quesada                                                               </t>
  </si>
  <si>
    <t xml:space="preserve">Guillena                                                              </t>
  </si>
  <si>
    <t xml:space="preserve">Ogíjares                                                              </t>
  </si>
  <si>
    <t xml:space="preserve">Casariche                                                             </t>
  </si>
  <si>
    <t xml:space="preserve">Mengíbar                                                              </t>
  </si>
  <si>
    <t xml:space="preserve">Huelma                                                                </t>
  </si>
  <si>
    <t xml:space="preserve">Torredonjimeno                                                        </t>
  </si>
  <si>
    <t xml:space="preserve">Montellano                                                            </t>
  </si>
  <si>
    <t xml:space="preserve">Carlota (La)                                                          </t>
  </si>
  <si>
    <t xml:space="preserve">Mancha Real                                                           </t>
  </si>
  <si>
    <t xml:space="preserve">Torre del Campo                                                       </t>
  </si>
  <si>
    <t xml:space="preserve">Baena                                                                 </t>
  </si>
  <si>
    <t xml:space="preserve">Marchena                                                              </t>
  </si>
  <si>
    <t xml:space="preserve">Padul                                                                 </t>
  </si>
  <si>
    <t xml:space="preserve">Paradas                                                               </t>
  </si>
  <si>
    <t xml:space="preserve">Cabezas de San Juan (Las)                                             </t>
  </si>
  <si>
    <t xml:space="preserve">Bonares                                                               </t>
  </si>
  <si>
    <t xml:space="preserve">Campana (La)                                                          </t>
  </si>
  <si>
    <t xml:space="preserve">Chauchina                                                             </t>
  </si>
  <si>
    <t xml:space="preserve">Guadix                                                                </t>
  </si>
  <si>
    <t xml:space="preserve">Beas de Segura                                                        </t>
  </si>
  <si>
    <t xml:space="preserve">Álora       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</si>
  <si>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</si>
  <si>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</si>
  <si>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Alfacar                                                               </t>
  </si>
  <si>
    <t xml:space="preserve">Huéscar                                                               </t>
  </si>
  <si>
    <t xml:space="preserve">Viator                                                                </t>
  </si>
  <si>
    <t xml:space="preserve">Torreperogil                                                          </t>
  </si>
  <si>
    <t xml:space="preserve">Gójar                                                                 </t>
  </si>
  <si>
    <t xml:space="preserve">Arjona                                                                </t>
  </si>
  <si>
    <t xml:space="preserve">Gelves                                                                </t>
  </si>
  <si>
    <t xml:space="preserve">Arahal                                                                </t>
  </si>
  <si>
    <t xml:space="preserve">Villa del Río                                                         </t>
  </si>
  <si>
    <t xml:space="preserve">Benacazón                                                             </t>
  </si>
  <si>
    <t xml:space="preserve">Dúrcal                                                                </t>
  </si>
  <si>
    <t xml:space="preserve">Huétor Vega                                                           </t>
  </si>
  <si>
    <t xml:space="preserve">Bujalance                                                             </t>
  </si>
  <si>
    <t xml:space="preserve">Pinos Puente                                                          </t>
  </si>
  <si>
    <t xml:space="preserve">Alameda                                                               </t>
  </si>
  <si>
    <t xml:space="preserve">Puebla del Río (La)                                                   </t>
  </si>
  <si>
    <t xml:space="preserve">Villanueva de Córdoba                                                 </t>
  </si>
  <si>
    <t xml:space="preserve">Bailén                                                                </t>
  </si>
  <si>
    <t xml:space="preserve">Lora del Río                                                          </t>
  </si>
  <si>
    <t xml:space="preserve">Olivares                                                              </t>
  </si>
  <si>
    <t xml:space="preserve">Huércal de Almería                                                    </t>
  </si>
  <si>
    <t xml:space="preserve">Alhendín                                                              </t>
  </si>
  <si>
    <t xml:space="preserve">Cájar                                                                 </t>
  </si>
  <si>
    <t xml:space="preserve">Aznalcóllar                                                           </t>
  </si>
  <si>
    <t xml:space="preserve">Churriana de la Vega                                                  </t>
  </si>
  <si>
    <t xml:space="preserve">Cuervo de Sevilla (El)                                                </t>
  </si>
  <si>
    <t xml:space="preserve">Castro del Río                                                        </t>
  </si>
  <si>
    <t xml:space="preserve">Macael                                                                </t>
  </si>
  <si>
    <t xml:space="preserve">Garrucha                                                              </t>
  </si>
  <si>
    <t xml:space="preserve">Santa Fe                                                              </t>
  </si>
  <si>
    <t xml:space="preserve">Paterna de Rivera                                                     </t>
  </si>
  <si>
    <t xml:space="preserve">Montefrío                                                             </t>
  </si>
  <si>
    <t xml:space="preserve">Bornos                                                                </t>
  </si>
  <si>
    <t xml:space="preserve">Alhama de Granada                                                     </t>
  </si>
  <si>
    <t xml:space="preserve">Fuente Palmera                                                        </t>
  </si>
  <si>
    <t xml:space="preserve">Iznalloz                                                              </t>
  </si>
  <si>
    <t xml:space="preserve">Umbrete                                                               </t>
  </si>
  <si>
    <t xml:space="preserve">Olula del Río                                                         </t>
  </si>
  <si>
    <t xml:space="preserve">Alcalá del Valle                                                      </t>
  </si>
  <si>
    <t xml:space="preserve">Cenes de la Vega                                                      </t>
  </si>
  <si>
    <t xml:space="preserve">Aguilar de la Frontera                                                </t>
  </si>
  <si>
    <t xml:space="preserve">Almensilla                                                            </t>
  </si>
  <si>
    <t xml:space="preserve">Constantina                                                           </t>
  </si>
  <si>
    <t xml:space="preserve">Tocina                                                                </t>
  </si>
  <si>
    <t xml:space="preserve">Nueva Carteya                                                         </t>
  </si>
  <si>
    <t xml:space="preserve">Salobreña                                                             </t>
  </si>
  <si>
    <t xml:space="preserve">Prado del Rey                                                         </t>
  </si>
  <si>
    <t xml:space="preserve">Isla Mayor                                                            </t>
  </si>
  <si>
    <t xml:space="preserve">Puerto Serrano                                                        </t>
  </si>
  <si>
    <t xml:space="preserve">Gerena                                                                </t>
  </si>
  <si>
    <t xml:space="preserve">Rociana del Condado                                                   </t>
  </si>
  <si>
    <t xml:space="preserve">Jimena de la Frontera                                                 </t>
  </si>
  <si>
    <t xml:space="preserve">Brenes                                                                </t>
  </si>
  <si>
    <t xml:space="preserve">Atarfe                                                                </t>
  </si>
  <si>
    <t xml:space="preserve">Chipiona                                                              </t>
  </si>
  <si>
    <t>Impuestos directos - IRPF</t>
  </si>
  <si>
    <t>Impuestos indirectos - IVA-IIEE</t>
  </si>
  <si>
    <t>IIEE (PIE)</t>
  </si>
  <si>
    <t>IVA (PIE)</t>
  </si>
  <si>
    <t xml:space="preserve">Albuñol                                                               </t>
  </si>
  <si>
    <t xml:space="preserve">Algarrobo                                                             </t>
  </si>
  <si>
    <t xml:space="preserve">Castilleja de la Cuesta                                               </t>
  </si>
  <si>
    <t xml:space="preserve">Gines                  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</si>
  <si>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</si>
  <si>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</si>
  <si>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Peñarroya-Pueblonuevo                                                 </t>
  </si>
  <si>
    <t xml:space="preserve">Pizarra                                                               </t>
  </si>
  <si>
    <t xml:space="preserve">Posadas                                                               </t>
  </si>
  <si>
    <t xml:space="preserve">Trigueros                                                             </t>
  </si>
  <si>
    <t xml:space="preserve">Ubrique                                                               </t>
  </si>
  <si>
    <t xml:space="preserve">Villanueva del Ariscal                                                </t>
  </si>
  <si>
    <t xml:space="preserve">Villares (Los)                                                        </t>
  </si>
  <si>
    <t xml:space="preserve">Zubia (La)                                                            </t>
  </si>
  <si>
    <t>Municipios de Andalucía de 5.000 a 19.999 habitantes</t>
  </si>
  <si>
    <t>Ingresos tributarios 2020 (impuestos directos e indirectos, tasas y otros ingresos)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</si>
  <si>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29-10-21)</t>
    </r>
  </si>
  <si>
    <t xml:space="preserve">Viso del Alcor (El)                                                   </t>
  </si>
  <si>
    <t xml:space="preserve">Algaba (La)                                                           </t>
  </si>
  <si>
    <t xml:space="preserve">Carolina (La)                                                         </t>
  </si>
  <si>
    <t xml:space="preserve">Berja                                                                 </t>
  </si>
  <si>
    <t xml:space="preserve">Estepa                                                                </t>
  </si>
  <si>
    <t xml:space="preserve">Medina-Sidonia                                                        </t>
  </si>
  <si>
    <t xml:space="preserve">Palos de la Frontera                                                  </t>
  </si>
  <si>
    <t xml:space="preserve">Cantillana                                                            </t>
  </si>
  <si>
    <t xml:space="preserve">Huétor Tájar                                                          </t>
  </si>
  <si>
    <t xml:space="preserve">Fernán-Núñez                                                          </t>
  </si>
  <si>
    <t xml:space="preserve">San Juan del Puerto                                                   </t>
  </si>
  <si>
    <t xml:space="preserve">Campillos                                                             </t>
  </si>
  <si>
    <t xml:space="preserve">Benahavís                                                             </t>
  </si>
  <si>
    <t xml:space="preserve">Alcalá de los Gazules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</si>
</sst>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Univers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4" fillId="0" borderId="0" xfId="0" applyFont="1"/>
    <xf numFmtId="3" fontId="4" fillId="0" borderId="0" xfId="0" applyNumberFormat="1" applyFont="1"/>
    <xf numFmtId="4" fontId="4" fillId="0" borderId="0" xfId="0" applyNumberFormat="1" applyFont="1"/>
    <xf numFmtId="0" fontId="5" fillId="0" borderId="0" xfId="0" applyFont="1"/>
    <xf numFmtId="0" fontId="6" fillId="0" borderId="0" xfId="0" applyFont="1" applyFill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4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4" fontId="9" fillId="0" borderId="0" xfId="0" applyNumberFormat="1" applyFont="1"/>
    <xf numFmtId="4" fontId="5" fillId="0" borderId="0" xfId="0" applyNumberFormat="1" applyFont="1"/>
    <xf numFmtId="0" fontId="8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4" fillId="0" borderId="2" xfId="3" applyNumberFormat="1" applyFont="1" applyFill="1" applyBorder="1" applyAlignment="1">
      <alignment horizontal="center" vertical="center"/>
    </xf>
    <xf numFmtId="4" fontId="4" fillId="0" borderId="3" xfId="3" applyNumberFormat="1" applyFont="1" applyFill="1" applyBorder="1" applyAlignment="1">
      <alignment horizontal="center" vertical="center"/>
    </xf>
    <xf numFmtId="4" fontId="4" fillId="0" borderId="4" xfId="3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3" fontId="11" fillId="2" borderId="1" xfId="4" applyNumberFormat="1" applyFont="1" applyFill="1" applyBorder="1" applyAlignment="1">
      <alignment horizontal="center" vertical="center" wrapText="1"/>
    </xf>
    <xf numFmtId="4" fontId="9" fillId="0" borderId="1" xfId="5" applyNumberFormat="1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11" fillId="2" borderId="1" xfId="4" applyNumberFormat="1" applyFont="1" applyFill="1" applyBorder="1" applyAlignment="1">
      <alignment horizontal="left" vertical="center" wrapText="1"/>
    </xf>
    <xf numFmtId="4" fontId="12" fillId="3" borderId="1" xfId="6" applyNumberFormat="1" applyFont="1" applyFill="1" applyBorder="1" applyAlignment="1">
      <alignment horizontal="left" vertical="center" wrapText="1"/>
    </xf>
    <xf numFmtId="4" fontId="12" fillId="3" borderId="1" xfId="6" applyNumberFormat="1" applyFont="1" applyFill="1" applyBorder="1" applyAlignment="1">
      <alignment horizontal="right" vertical="center" wrapText="1"/>
    </xf>
    <xf numFmtId="4" fontId="11" fillId="3" borderId="1" xfId="6" applyNumberFormat="1" applyFont="1" applyFill="1" applyBorder="1" applyAlignment="1">
      <alignment horizontal="center" vertical="center" wrapText="1"/>
    </xf>
    <xf numFmtId="0" fontId="14" fillId="0" borderId="0" xfId="0" applyFont="1"/>
    <xf numFmtId="3" fontId="14" fillId="0" borderId="0" xfId="0" applyNumberFormat="1" applyFont="1"/>
    <xf numFmtId="4" fontId="14" fillId="0" borderId="0" xfId="0" applyNumberFormat="1" applyFont="1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3" fontId="9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3" fontId="12" fillId="4" borderId="1" xfId="1" applyNumberFormat="1" applyFont="1" applyFill="1" applyBorder="1" applyAlignment="1">
      <alignment horizontal="right" vertical="center" wrapText="1"/>
    </xf>
    <xf numFmtId="4" fontId="13" fillId="0" borderId="1" xfId="1" applyNumberFormat="1" applyFont="1" applyFill="1" applyBorder="1" applyAlignment="1">
      <alignment horizontal="right" vertical="center" wrapText="1"/>
    </xf>
    <xf numFmtId="4" fontId="13" fillId="0" borderId="1" xfId="2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714375</xdr:colOff>
      <xdr:row>1</xdr:row>
      <xdr:rowOff>291465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68580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1"/>
  <sheetViews>
    <sheetView zoomScaleNormal="100" workbookViewId="0">
      <selection activeCell="B14" sqref="B14"/>
    </sheetView>
  </sheetViews>
  <sheetFormatPr baseColWidth="10" defaultColWidth="7.109375" defaultRowHeight="18"/>
  <cols>
    <col min="1" max="1" width="28.109375" style="52" customWidth="1"/>
    <col min="2" max="2" width="15.6640625" style="52" customWidth="1"/>
    <col min="3" max="3" width="11" style="53" customWidth="1"/>
    <col min="4" max="4" width="14.109375" style="52" hidden="1" customWidth="1"/>
    <col min="5" max="5" width="12.6640625" style="52" hidden="1" customWidth="1"/>
    <col min="6" max="6" width="14.44140625" style="52" hidden="1" customWidth="1"/>
    <col min="7" max="7" width="14.33203125" style="54" hidden="1" customWidth="1"/>
    <col min="8" max="9" width="12.6640625" style="52" hidden="1" customWidth="1"/>
    <col min="10" max="10" width="13.5546875" style="52" hidden="1" customWidth="1"/>
    <col min="11" max="11" width="13.6640625" style="52" hidden="1" customWidth="1"/>
    <col min="12" max="12" width="16.5546875" style="52" customWidth="1"/>
    <col min="13" max="13" width="15.44140625" style="52" customWidth="1"/>
    <col min="14" max="14" width="18.109375" style="52" customWidth="1"/>
    <col min="15" max="15" width="7.109375" style="52" customWidth="1"/>
    <col min="16" max="16384" width="7.109375" style="52"/>
  </cols>
  <sheetData>
    <row r="1" spans="1:14" s="32" customFormat="1" ht="16.8">
      <c r="C1" s="33"/>
      <c r="D1" s="34"/>
      <c r="E1" s="34"/>
      <c r="F1" s="34"/>
      <c r="G1" s="34"/>
      <c r="H1" s="34"/>
      <c r="I1" s="34"/>
      <c r="J1" s="34"/>
      <c r="K1" s="34"/>
      <c r="L1" s="34"/>
      <c r="N1" s="35"/>
    </row>
    <row r="2" spans="1:14" s="32" customFormat="1" ht="24" customHeight="1">
      <c r="A2" s="5"/>
      <c r="B2" s="5"/>
      <c r="C2" s="6"/>
      <c r="D2" s="5"/>
      <c r="E2" s="5"/>
      <c r="F2" s="5"/>
      <c r="G2" s="7"/>
      <c r="H2" s="5"/>
      <c r="I2" s="5"/>
      <c r="J2" s="5"/>
      <c r="K2" s="5"/>
      <c r="L2" s="5"/>
      <c r="M2" s="5"/>
      <c r="N2" s="5"/>
    </row>
    <row r="3" spans="1:14" s="32" customFormat="1" ht="39" customHeight="1">
      <c r="A3" s="8" t="s">
        <v>163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32" customFormat="1" ht="21.6">
      <c r="A4" s="36" t="s">
        <v>162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s="32" customFormat="1" ht="16.8">
      <c r="A5" s="55" t="s">
        <v>164</v>
      </c>
      <c r="B5" s="37"/>
      <c r="C5" s="38"/>
      <c r="D5" s="39"/>
      <c r="E5" s="39"/>
      <c r="F5" s="39"/>
      <c r="G5" s="39"/>
      <c r="H5" s="39"/>
      <c r="I5" s="39"/>
      <c r="J5" s="39"/>
      <c r="K5" s="39"/>
      <c r="L5" s="39"/>
      <c r="M5" s="40"/>
      <c r="N5" s="41"/>
    </row>
    <row r="6" spans="1:14" s="32" customFormat="1" ht="16.8">
      <c r="A6" s="56" t="s">
        <v>10</v>
      </c>
      <c r="B6" s="43"/>
      <c r="C6" s="44"/>
      <c r="D6" s="45"/>
      <c r="E6" s="45"/>
      <c r="F6" s="45"/>
      <c r="G6" s="45"/>
      <c r="H6" s="45"/>
      <c r="I6" s="45"/>
      <c r="J6" s="45"/>
      <c r="K6" s="40"/>
      <c r="L6" s="45"/>
      <c r="M6" s="40"/>
      <c r="N6" s="41"/>
    </row>
    <row r="7" spans="1:14" s="32" customFormat="1" ht="16.8">
      <c r="A7" s="42"/>
      <c r="B7" s="43"/>
      <c r="C7" s="44"/>
      <c r="D7" s="45"/>
      <c r="E7" s="45"/>
      <c r="F7" s="45"/>
      <c r="G7" s="45"/>
      <c r="H7" s="45"/>
      <c r="I7" s="45"/>
      <c r="J7" s="45"/>
      <c r="K7" s="40"/>
      <c r="L7" s="45"/>
      <c r="M7" s="40"/>
      <c r="N7" s="41"/>
    </row>
    <row r="8" spans="1:14" s="32" customFormat="1" ht="16.8">
      <c r="A8" s="43"/>
      <c r="B8" s="43"/>
      <c r="C8" s="44"/>
      <c r="D8" s="15" t="s">
        <v>11</v>
      </c>
      <c r="E8" s="16"/>
      <c r="F8" s="16"/>
      <c r="G8" s="16"/>
      <c r="H8" s="16"/>
      <c r="I8" s="16"/>
      <c r="J8" s="16"/>
      <c r="K8" s="17"/>
      <c r="L8" s="46" t="s">
        <v>12</v>
      </c>
      <c r="M8" s="47"/>
      <c r="N8" s="48"/>
    </row>
    <row r="9" spans="1:14" s="32" customFormat="1" ht="50.4">
      <c r="A9" s="21" t="s">
        <v>13</v>
      </c>
      <c r="B9" s="21" t="s">
        <v>14</v>
      </c>
      <c r="C9" s="21" t="s">
        <v>15</v>
      </c>
      <c r="D9" s="22" t="s">
        <v>16</v>
      </c>
      <c r="E9" s="22" t="s">
        <v>17</v>
      </c>
      <c r="F9" s="22" t="s">
        <v>144</v>
      </c>
      <c r="G9" s="22" t="s">
        <v>18</v>
      </c>
      <c r="H9" s="22" t="s">
        <v>147</v>
      </c>
      <c r="I9" s="22" t="s">
        <v>146</v>
      </c>
      <c r="J9" s="22" t="s">
        <v>145</v>
      </c>
      <c r="K9" s="22" t="s">
        <v>19</v>
      </c>
      <c r="L9" s="23" t="s">
        <v>20</v>
      </c>
      <c r="M9" s="23" t="s">
        <v>19</v>
      </c>
      <c r="N9" s="24" t="s">
        <v>21</v>
      </c>
    </row>
    <row r="10" spans="1:14" ht="15" customHeight="1">
      <c r="A10" s="25" t="s">
        <v>129</v>
      </c>
      <c r="B10" s="26" t="s">
        <v>5</v>
      </c>
      <c r="C10" s="49">
        <v>13382</v>
      </c>
      <c r="D10" s="50">
        <v>3595922.48</v>
      </c>
      <c r="E10" s="51">
        <v>0</v>
      </c>
      <c r="F10" s="50">
        <f>D10-E10</f>
        <v>3595922.48</v>
      </c>
      <c r="G10" s="50">
        <v>45253.69</v>
      </c>
      <c r="H10" s="50">
        <v>0</v>
      </c>
      <c r="I10" s="50">
        <v>0</v>
      </c>
      <c r="J10" s="50">
        <f>G10-H10-I10</f>
        <v>45253.69</v>
      </c>
      <c r="K10" s="50">
        <v>436629.25</v>
      </c>
      <c r="L10" s="27">
        <f>(F10+J10)/C10</f>
        <v>272.09506575997608</v>
      </c>
      <c r="M10" s="27">
        <f>K10/C10</f>
        <v>32.628101180690479</v>
      </c>
      <c r="N10" s="28">
        <f>(F10+J10+K10)/C10</f>
        <v>304.72316694066654</v>
      </c>
    </row>
    <row r="11" spans="1:14" ht="15" customHeight="1">
      <c r="A11" s="25" t="s">
        <v>103</v>
      </c>
      <c r="B11" s="26" t="s">
        <v>7</v>
      </c>
      <c r="C11" s="49">
        <v>5387</v>
      </c>
      <c r="D11" s="50">
        <v>1302356.18</v>
      </c>
      <c r="E11" s="51">
        <v>0</v>
      </c>
      <c r="F11" s="50">
        <f>D11-E11</f>
        <v>1302356.18</v>
      </c>
      <c r="G11" s="50">
        <v>14240.67</v>
      </c>
      <c r="H11" s="50">
        <v>0</v>
      </c>
      <c r="I11" s="50">
        <v>0</v>
      </c>
      <c r="J11" s="50">
        <f>G11-H11-I11</f>
        <v>14240.67</v>
      </c>
      <c r="K11" s="50">
        <v>495574.99</v>
      </c>
      <c r="L11" s="27">
        <f>(F11+J11)/C11</f>
        <v>244.40260813068497</v>
      </c>
      <c r="M11" s="27">
        <f>K11/C11</f>
        <v>91.994614813439767</v>
      </c>
      <c r="N11" s="28">
        <f>(F11+J11+K11)/C11</f>
        <v>336.39722294412474</v>
      </c>
    </row>
    <row r="12" spans="1:14" ht="15" customHeight="1">
      <c r="A12" s="25" t="s">
        <v>39</v>
      </c>
      <c r="B12" s="26" t="s">
        <v>0</v>
      </c>
      <c r="C12" s="49">
        <v>18962</v>
      </c>
      <c r="D12" s="50">
        <v>7925711.2199999997</v>
      </c>
      <c r="E12" s="51">
        <v>0</v>
      </c>
      <c r="F12" s="50">
        <f>D12-E12</f>
        <v>7925711.2199999997</v>
      </c>
      <c r="G12" s="50">
        <v>308296.13</v>
      </c>
      <c r="H12" s="50">
        <v>0</v>
      </c>
      <c r="I12" s="50">
        <v>0</v>
      </c>
      <c r="J12" s="50">
        <f>G12-H12-I12</f>
        <v>308296.13</v>
      </c>
      <c r="K12" s="50">
        <v>1758016.39</v>
      </c>
      <c r="L12" s="27">
        <f>(F12+J12)/C12</f>
        <v>434.23728245965611</v>
      </c>
      <c r="M12" s="27">
        <f>K12/C12</f>
        <v>92.712603628309239</v>
      </c>
      <c r="N12" s="28">
        <f>(F12+J12+K12)/C12</f>
        <v>526.94988608796541</v>
      </c>
    </row>
    <row r="13" spans="1:14" ht="15" customHeight="1">
      <c r="A13" s="25" t="s">
        <v>58</v>
      </c>
      <c r="B13" s="26" t="s">
        <v>3</v>
      </c>
      <c r="C13" s="49">
        <v>12083</v>
      </c>
      <c r="D13" s="50">
        <v>3666466.3</v>
      </c>
      <c r="E13" s="51">
        <v>0</v>
      </c>
      <c r="F13" s="50">
        <f>D13-E13</f>
        <v>3666466.3</v>
      </c>
      <c r="G13" s="50">
        <v>104247.38</v>
      </c>
      <c r="H13" s="50">
        <v>0</v>
      </c>
      <c r="I13" s="50">
        <v>0</v>
      </c>
      <c r="J13" s="50">
        <f>G13-H13-I13</f>
        <v>104247.38</v>
      </c>
      <c r="K13" s="50">
        <v>1285751.48</v>
      </c>
      <c r="L13" s="27">
        <f>(F13+J13)/C13</f>
        <v>312.06767193577753</v>
      </c>
      <c r="M13" s="27">
        <f>K13/C13</f>
        <v>106.40995448150294</v>
      </c>
      <c r="N13" s="28">
        <f>(F13+J13+K13)/C13</f>
        <v>418.47762641728048</v>
      </c>
    </row>
    <row r="14" spans="1:14" ht="15" customHeight="1">
      <c r="A14" s="25" t="s">
        <v>148</v>
      </c>
      <c r="B14" s="26" t="s">
        <v>0</v>
      </c>
      <c r="C14" s="49">
        <v>7353</v>
      </c>
      <c r="D14" s="50">
        <v>2170630.2799999998</v>
      </c>
      <c r="E14" s="51">
        <v>0</v>
      </c>
      <c r="F14" s="50">
        <f>D14-E14</f>
        <v>2170630.2799999998</v>
      </c>
      <c r="G14" s="50">
        <v>27402.01</v>
      </c>
      <c r="H14" s="50">
        <v>0</v>
      </c>
      <c r="I14" s="50">
        <v>0</v>
      </c>
      <c r="J14" s="50">
        <f>G14-H14-I14</f>
        <v>27402.01</v>
      </c>
      <c r="K14" s="50">
        <v>728019.94</v>
      </c>
      <c r="L14" s="27">
        <f>(F14+J14)/C14</f>
        <v>298.92999999999995</v>
      </c>
      <c r="M14" s="27">
        <f>K14/C14</f>
        <v>99.009919760641907</v>
      </c>
      <c r="N14" s="28">
        <f>(F14+J14+K14)/C14</f>
        <v>397.93991976064183</v>
      </c>
    </row>
    <row r="15" spans="1:14" ht="15" customHeight="1">
      <c r="A15" s="25" t="s">
        <v>178</v>
      </c>
      <c r="B15" s="26" t="s">
        <v>6</v>
      </c>
      <c r="C15" s="49">
        <v>5226</v>
      </c>
      <c r="D15" s="50">
        <v>2534740.9300000002</v>
      </c>
      <c r="E15" s="51">
        <v>0</v>
      </c>
      <c r="F15" s="50">
        <f>D15-E15</f>
        <v>2534740.9300000002</v>
      </c>
      <c r="G15" s="50">
        <v>103599.33</v>
      </c>
      <c r="H15" s="50">
        <v>0</v>
      </c>
      <c r="I15" s="50">
        <v>0</v>
      </c>
      <c r="J15" s="50">
        <f>G15-H15-I15</f>
        <v>103599.33</v>
      </c>
      <c r="K15" s="50">
        <v>1193334.95</v>
      </c>
      <c r="L15" s="27">
        <f>(F15+J15)/C15</f>
        <v>504.84888251052433</v>
      </c>
      <c r="M15" s="27">
        <f>K15/C15</f>
        <v>228.34576157673172</v>
      </c>
      <c r="N15" s="28">
        <f>(F15+J15+K15)/C15</f>
        <v>733.19464408725605</v>
      </c>
    </row>
    <row r="16" spans="1:14" ht="15" customHeight="1">
      <c r="A16" s="25" t="s">
        <v>127</v>
      </c>
      <c r="B16" s="26" t="s">
        <v>6</v>
      </c>
      <c r="C16" s="49">
        <v>5043</v>
      </c>
      <c r="D16" s="50">
        <v>918820.57</v>
      </c>
      <c r="E16" s="51">
        <v>0</v>
      </c>
      <c r="F16" s="50">
        <f>D16-E16</f>
        <v>918820.57</v>
      </c>
      <c r="G16" s="50">
        <v>30958.27</v>
      </c>
      <c r="H16" s="50">
        <v>0</v>
      </c>
      <c r="I16" s="50">
        <v>0</v>
      </c>
      <c r="J16" s="50">
        <f>G16-H16-I16</f>
        <v>30958.27</v>
      </c>
      <c r="K16" s="50">
        <v>342541.35</v>
      </c>
      <c r="L16" s="27">
        <f>(F16+J16)/C16</f>
        <v>188.33607773150902</v>
      </c>
      <c r="M16" s="27">
        <f>K16/C16</f>
        <v>67.924122546103504</v>
      </c>
      <c r="N16" s="28">
        <f>(F16+J16+K16)/C16</f>
        <v>256.26020027761251</v>
      </c>
    </row>
    <row r="17" spans="1:14" ht="15" customHeight="1">
      <c r="A17" s="25" t="s">
        <v>49</v>
      </c>
      <c r="B17" s="26" t="s">
        <v>4</v>
      </c>
      <c r="C17" s="49">
        <v>10483</v>
      </c>
      <c r="D17" s="50">
        <v>3373886.65</v>
      </c>
      <c r="E17" s="51">
        <v>0</v>
      </c>
      <c r="F17" s="50">
        <f>D17-E17</f>
        <v>3373886.65</v>
      </c>
      <c r="G17" s="50">
        <v>62254.31</v>
      </c>
      <c r="H17" s="50">
        <v>0</v>
      </c>
      <c r="I17" s="50">
        <v>0</v>
      </c>
      <c r="J17" s="50">
        <f>G17-H17-I17</f>
        <v>62254.31</v>
      </c>
      <c r="K17" s="50">
        <v>2288239.86</v>
      </c>
      <c r="L17" s="27">
        <f>(F17+J17)/C17</f>
        <v>327.78221501478583</v>
      </c>
      <c r="M17" s="27">
        <f>K17/C17</f>
        <v>218.28101306877801</v>
      </c>
      <c r="N17" s="28">
        <f>(F17+J17+K17)/C17</f>
        <v>546.0632280835639</v>
      </c>
    </row>
    <row r="18" spans="1:14" ht="15" customHeight="1">
      <c r="A18" s="25" t="s">
        <v>89</v>
      </c>
      <c r="B18" s="26" t="s">
        <v>0</v>
      </c>
      <c r="C18" s="49">
        <v>5488</v>
      </c>
      <c r="D18" s="50">
        <v>1338888.72</v>
      </c>
      <c r="E18" s="51">
        <v>0</v>
      </c>
      <c r="F18" s="50">
        <f>D18-E18</f>
        <v>1338888.72</v>
      </c>
      <c r="G18" s="50">
        <v>29935.43</v>
      </c>
      <c r="H18" s="50">
        <v>0</v>
      </c>
      <c r="I18" s="50">
        <v>0</v>
      </c>
      <c r="J18" s="50">
        <f>G18-H18-I18</f>
        <v>29935.43</v>
      </c>
      <c r="K18" s="50">
        <v>501922.24</v>
      </c>
      <c r="L18" s="27">
        <f>(F18+J18)/C18</f>
        <v>249.42131013119533</v>
      </c>
      <c r="M18" s="27">
        <f>K18/C18</f>
        <v>91.458134110787171</v>
      </c>
      <c r="N18" s="28">
        <f>(F18+J18+K18)/C18</f>
        <v>340.87944424198247</v>
      </c>
    </row>
    <row r="19" spans="1:14" ht="15" customHeight="1">
      <c r="A19" s="25" t="s">
        <v>166</v>
      </c>
      <c r="B19" s="26" t="s">
        <v>9</v>
      </c>
      <c r="C19" s="49">
        <v>16503</v>
      </c>
      <c r="D19" s="50">
        <v>4427169.82</v>
      </c>
      <c r="E19" s="51">
        <v>0</v>
      </c>
      <c r="F19" s="50">
        <f>D19-E19</f>
        <v>4427169.82</v>
      </c>
      <c r="G19" s="50">
        <v>101032.16</v>
      </c>
      <c r="H19" s="50">
        <v>0</v>
      </c>
      <c r="I19" s="50">
        <v>0</v>
      </c>
      <c r="J19" s="50">
        <f>G19-H19-I19</f>
        <v>101032.16</v>
      </c>
      <c r="K19" s="50">
        <v>1343390.11</v>
      </c>
      <c r="L19" s="27">
        <f>(F19+J19)/C19</f>
        <v>274.3865951645156</v>
      </c>
      <c r="M19" s="27">
        <f>K19/C19</f>
        <v>81.402781918439075</v>
      </c>
      <c r="N19" s="28">
        <f>(F19+J19+K19)/C19</f>
        <v>355.78937708295467</v>
      </c>
    </row>
    <row r="20" spans="1:14" ht="15" customHeight="1">
      <c r="A20" s="25" t="s">
        <v>149</v>
      </c>
      <c r="B20" s="26" t="s">
        <v>7</v>
      </c>
      <c r="C20" s="49">
        <v>6556</v>
      </c>
      <c r="D20" s="50">
        <v>3129455.81</v>
      </c>
      <c r="E20" s="51">
        <v>0</v>
      </c>
      <c r="F20" s="50">
        <f>D20-E20</f>
        <v>3129455.81</v>
      </c>
      <c r="G20" s="50">
        <v>112218.17</v>
      </c>
      <c r="H20" s="50">
        <v>0</v>
      </c>
      <c r="I20" s="50">
        <v>0</v>
      </c>
      <c r="J20" s="50">
        <f>G20-H20-I20</f>
        <v>112218.17</v>
      </c>
      <c r="K20" s="50">
        <v>471345.66</v>
      </c>
      <c r="L20" s="27">
        <f>(F20+J20)/C20</f>
        <v>494.45911836485664</v>
      </c>
      <c r="M20" s="27">
        <f>K20/C20</f>
        <v>71.895311165344722</v>
      </c>
      <c r="N20" s="28">
        <f>(F20+J20+K20)/C20</f>
        <v>566.3544295302014</v>
      </c>
    </row>
    <row r="21" spans="1:14" ht="15" customHeight="1">
      <c r="A21" s="25" t="s">
        <v>122</v>
      </c>
      <c r="B21" s="26" t="s">
        <v>0</v>
      </c>
      <c r="C21" s="49">
        <v>5867</v>
      </c>
      <c r="D21" s="50">
        <v>1401465.05</v>
      </c>
      <c r="E21" s="51">
        <v>0</v>
      </c>
      <c r="F21" s="50">
        <f>D21-E21</f>
        <v>1401465.05</v>
      </c>
      <c r="G21" s="50">
        <v>46951.46</v>
      </c>
      <c r="H21" s="50">
        <v>0</v>
      </c>
      <c r="I21" s="50">
        <v>0</v>
      </c>
      <c r="J21" s="50">
        <f>G21-H21-I21</f>
        <v>46951.46</v>
      </c>
      <c r="K21" s="50">
        <v>674078.46</v>
      </c>
      <c r="L21" s="27">
        <f>(F21+J21)/C21</f>
        <v>246.87515084370207</v>
      </c>
      <c r="M21" s="27">
        <f>K21/C21</f>
        <v>114.89320947673427</v>
      </c>
      <c r="N21" s="28">
        <f>(F21+J21+K21)/C21</f>
        <v>361.76836032043627</v>
      </c>
    </row>
    <row r="22" spans="1:14" ht="15" customHeight="1">
      <c r="A22" s="25" t="s">
        <v>110</v>
      </c>
      <c r="B22" s="26" t="s">
        <v>0</v>
      </c>
      <c r="C22" s="49">
        <v>9509</v>
      </c>
      <c r="D22" s="50">
        <v>2696512.9</v>
      </c>
      <c r="E22" s="51">
        <v>0</v>
      </c>
      <c r="F22" s="50">
        <f>D22-E22</f>
        <v>2696512.9</v>
      </c>
      <c r="G22" s="50">
        <v>25089.07</v>
      </c>
      <c r="H22" s="50">
        <v>0</v>
      </c>
      <c r="I22" s="50">
        <v>0</v>
      </c>
      <c r="J22" s="50">
        <f>G22-H22-I22</f>
        <v>25089.07</v>
      </c>
      <c r="K22" s="50">
        <v>792460.74</v>
      </c>
      <c r="L22" s="27">
        <f>(F22+J22)/C22</f>
        <v>286.21326848249026</v>
      </c>
      <c r="M22" s="27">
        <f>K22/C22</f>
        <v>83.33796824061416</v>
      </c>
      <c r="N22" s="28">
        <f>(F22+J22+K22)/C22</f>
        <v>369.55123672310441</v>
      </c>
    </row>
    <row r="23" spans="1:14" ht="15" customHeight="1">
      <c r="A23" s="25" t="s">
        <v>130</v>
      </c>
      <c r="B23" s="26" t="s">
        <v>9</v>
      </c>
      <c r="C23" s="49">
        <v>6175</v>
      </c>
      <c r="D23" s="50">
        <v>1461162.71</v>
      </c>
      <c r="E23" s="51">
        <v>0</v>
      </c>
      <c r="F23" s="50">
        <f>D23-E23</f>
        <v>1461162.71</v>
      </c>
      <c r="G23" s="50">
        <v>41004.03</v>
      </c>
      <c r="H23" s="50">
        <v>0</v>
      </c>
      <c r="I23" s="50">
        <v>0</v>
      </c>
      <c r="J23" s="50">
        <f>G23-H23-I23</f>
        <v>41004.03</v>
      </c>
      <c r="K23" s="50">
        <v>206048.17</v>
      </c>
      <c r="L23" s="27">
        <f>(F23+J23)/C23</f>
        <v>243.26586882591093</v>
      </c>
      <c r="M23" s="27">
        <f>K23/C23</f>
        <v>33.368124696356276</v>
      </c>
      <c r="N23" s="28">
        <f>(F23+J23+K23)/C23</f>
        <v>276.63399352226719</v>
      </c>
    </row>
    <row r="24" spans="1:14" ht="15" customHeight="1">
      <c r="A24" s="25" t="s">
        <v>35</v>
      </c>
      <c r="B24" s="26" t="s">
        <v>5</v>
      </c>
      <c r="C24" s="49">
        <v>7932</v>
      </c>
      <c r="D24" s="50">
        <v>3365676.35</v>
      </c>
      <c r="E24" s="51">
        <v>0</v>
      </c>
      <c r="F24" s="50">
        <f>D24-E24</f>
        <v>3365676.35</v>
      </c>
      <c r="G24" s="50">
        <v>23971.439999999999</v>
      </c>
      <c r="H24" s="50">
        <v>0</v>
      </c>
      <c r="I24" s="50">
        <v>0</v>
      </c>
      <c r="J24" s="50">
        <f>G24-H24-I24</f>
        <v>23971.439999999999</v>
      </c>
      <c r="K24" s="50">
        <v>245047.79</v>
      </c>
      <c r="L24" s="27">
        <f>(F24+J24)/C24</f>
        <v>427.33834972264248</v>
      </c>
      <c r="M24" s="27">
        <f>K24/C24</f>
        <v>30.893569087241556</v>
      </c>
      <c r="N24" s="28">
        <f>(F24+J24+K24)/C24</f>
        <v>458.23191880988401</v>
      </c>
    </row>
    <row r="25" spans="1:14" ht="15" customHeight="1">
      <c r="A25" s="25" t="s">
        <v>86</v>
      </c>
      <c r="B25" s="26" t="s">
        <v>7</v>
      </c>
      <c r="C25" s="49">
        <v>13112</v>
      </c>
      <c r="D25" s="50">
        <v>3355882.09</v>
      </c>
      <c r="E25" s="51">
        <v>0</v>
      </c>
      <c r="F25" s="50">
        <f>D25-E25</f>
        <v>3355882.09</v>
      </c>
      <c r="G25" s="50">
        <v>39818.58</v>
      </c>
      <c r="H25" s="50">
        <v>0</v>
      </c>
      <c r="I25" s="50">
        <v>0</v>
      </c>
      <c r="J25" s="50">
        <f>G25-H25-I25</f>
        <v>39818.58</v>
      </c>
      <c r="K25" s="50">
        <v>1843016.04</v>
      </c>
      <c r="L25" s="27">
        <f>(F25+J25)/C25</f>
        <v>258.97656116534472</v>
      </c>
      <c r="M25" s="27">
        <f>K25/C25</f>
        <v>140.55949054301405</v>
      </c>
      <c r="N25" s="28">
        <f>(F25+J25+K25)/C25</f>
        <v>399.53605170835874</v>
      </c>
    </row>
    <row r="26" spans="1:14" ht="15" customHeight="1">
      <c r="A26" s="25" t="s">
        <v>31</v>
      </c>
      <c r="B26" s="26" t="s">
        <v>2</v>
      </c>
      <c r="C26" s="49">
        <v>8255</v>
      </c>
      <c r="D26" s="50">
        <v>3637454.15</v>
      </c>
      <c r="E26" s="51">
        <v>0</v>
      </c>
      <c r="F26" s="50">
        <f>D26-E26</f>
        <v>3637454.15</v>
      </c>
      <c r="G26" s="50">
        <v>63244.66</v>
      </c>
      <c r="H26" s="50">
        <v>0</v>
      </c>
      <c r="I26" s="50">
        <v>0</v>
      </c>
      <c r="J26" s="50">
        <f>G26-H26-I26</f>
        <v>63244.66</v>
      </c>
      <c r="K26" s="50">
        <v>1531500.64</v>
      </c>
      <c r="L26" s="27">
        <f>(F26+J26)/C26</f>
        <v>448.29785705632952</v>
      </c>
      <c r="M26" s="27">
        <f>K26/C26</f>
        <v>185.52400242277406</v>
      </c>
      <c r="N26" s="28">
        <f>(F26+J26+K26)/C26</f>
        <v>633.82185947910364</v>
      </c>
    </row>
    <row r="27" spans="1:14" ht="15" customHeight="1">
      <c r="A27" s="25" t="s">
        <v>96</v>
      </c>
      <c r="B27" s="26" t="s">
        <v>9</v>
      </c>
      <c r="C27" s="49">
        <v>19533</v>
      </c>
      <c r="D27" s="50">
        <v>5556693.8399999999</v>
      </c>
      <c r="E27" s="51">
        <v>0</v>
      </c>
      <c r="F27" s="50">
        <f>D27-E27</f>
        <v>5556693.8399999999</v>
      </c>
      <c r="G27" s="50">
        <v>142113.99</v>
      </c>
      <c r="H27" s="50">
        <v>0</v>
      </c>
      <c r="I27" s="50">
        <v>0</v>
      </c>
      <c r="J27" s="50">
        <f>G27-H27-I27</f>
        <v>142113.99</v>
      </c>
      <c r="K27" s="50">
        <v>1692878.95</v>
      </c>
      <c r="L27" s="27">
        <f>(F27+J27)/C27</f>
        <v>291.75281984334202</v>
      </c>
      <c r="M27" s="27">
        <f>K27/C27</f>
        <v>86.667636819740949</v>
      </c>
      <c r="N27" s="28">
        <f>(F27+J27+K27)/C27</f>
        <v>378.42045666308297</v>
      </c>
    </row>
    <row r="28" spans="1:14" ht="15" customHeight="1">
      <c r="A28" s="25" t="s">
        <v>38</v>
      </c>
      <c r="B28" s="26" t="s">
        <v>7</v>
      </c>
      <c r="C28" s="49">
        <v>8168</v>
      </c>
      <c r="D28" s="50">
        <v>2931989.45</v>
      </c>
      <c r="E28" s="51">
        <v>0</v>
      </c>
      <c r="F28" s="50">
        <f>D28-E28</f>
        <v>2931989.45</v>
      </c>
      <c r="G28" s="50">
        <v>476734.19</v>
      </c>
      <c r="H28" s="50">
        <v>0</v>
      </c>
      <c r="I28" s="50">
        <v>0</v>
      </c>
      <c r="J28" s="50">
        <f>G28-H28-I28</f>
        <v>476734.19</v>
      </c>
      <c r="K28" s="50">
        <v>1340703.03</v>
      </c>
      <c r="L28" s="27">
        <f>(F28+J28)/C28</f>
        <v>417.32659647404506</v>
      </c>
      <c r="M28" s="27">
        <f>K28/C28</f>
        <v>164.14091944172381</v>
      </c>
      <c r="N28" s="28">
        <f>(F28+J28+K28)/C28</f>
        <v>581.4675159157689</v>
      </c>
    </row>
    <row r="29" spans="1:14" ht="15" customHeight="1">
      <c r="A29" s="25" t="s">
        <v>94</v>
      </c>
      <c r="B29" s="26" t="s">
        <v>4</v>
      </c>
      <c r="C29" s="49">
        <v>5515</v>
      </c>
      <c r="D29" s="50">
        <v>1528515.36</v>
      </c>
      <c r="E29" s="51">
        <v>0</v>
      </c>
      <c r="F29" s="50">
        <f>D29-E29</f>
        <v>1528515.36</v>
      </c>
      <c r="G29" s="50">
        <v>10421.969999999999</v>
      </c>
      <c r="H29" s="50">
        <v>0</v>
      </c>
      <c r="I29" s="50">
        <v>0</v>
      </c>
      <c r="J29" s="50">
        <f>G29-H29-I29</f>
        <v>10421.969999999999</v>
      </c>
      <c r="K29" s="50">
        <v>965658.82</v>
      </c>
      <c r="L29" s="27">
        <f>(F29+J29)/C29</f>
        <v>279.04575339981869</v>
      </c>
      <c r="M29" s="27">
        <f>K29/C29</f>
        <v>175.09679419764279</v>
      </c>
      <c r="N29" s="28">
        <f>(F29+J29+K29)/C29</f>
        <v>454.14254759746143</v>
      </c>
    </row>
    <row r="30" spans="1:14" ht="15" customHeight="1">
      <c r="A30" s="25" t="s">
        <v>142</v>
      </c>
      <c r="B30" s="26" t="s">
        <v>0</v>
      </c>
      <c r="C30" s="49">
        <v>18960</v>
      </c>
      <c r="D30" s="50">
        <v>8887256.9900000002</v>
      </c>
      <c r="E30" s="51">
        <v>0</v>
      </c>
      <c r="F30" s="50">
        <f>D30-E30</f>
        <v>8887256.9900000002</v>
      </c>
      <c r="G30" s="50">
        <v>273938.74</v>
      </c>
      <c r="H30" s="50">
        <v>0</v>
      </c>
      <c r="I30" s="50">
        <v>0</v>
      </c>
      <c r="J30" s="50">
        <f>G30-H30-I30</f>
        <v>273938.74</v>
      </c>
      <c r="K30" s="50">
        <v>2248921.7999999998</v>
      </c>
      <c r="L30" s="27">
        <f>(F30+J30)/C30</f>
        <v>483.18542879746838</v>
      </c>
      <c r="M30" s="27">
        <f>K30/C30</f>
        <v>118.61401898734177</v>
      </c>
      <c r="N30" s="28">
        <f>(F30+J30+K30)/C30</f>
        <v>601.79944778481024</v>
      </c>
    </row>
    <row r="31" spans="1:14" ht="15" customHeight="1">
      <c r="A31" s="25" t="s">
        <v>112</v>
      </c>
      <c r="B31" s="26" t="s">
        <v>9</v>
      </c>
      <c r="C31" s="49">
        <v>6083</v>
      </c>
      <c r="D31" s="50">
        <v>1664792.72</v>
      </c>
      <c r="E31" s="51">
        <v>0</v>
      </c>
      <c r="F31" s="50">
        <f>D31-E31</f>
        <v>1664792.72</v>
      </c>
      <c r="G31" s="50">
        <v>21768.78</v>
      </c>
      <c r="H31" s="50">
        <v>0</v>
      </c>
      <c r="I31" s="50">
        <v>0</v>
      </c>
      <c r="J31" s="50">
        <f>G31-H31-I31</f>
        <v>21768.78</v>
      </c>
      <c r="K31" s="50">
        <v>170723.1</v>
      </c>
      <c r="L31" s="27">
        <f>(F31+J31)/C31</f>
        <v>277.25817853033044</v>
      </c>
      <c r="M31" s="27">
        <f>K31/C31</f>
        <v>28.065609074469833</v>
      </c>
      <c r="N31" s="28">
        <f>(F31+J31+K31)/C31</f>
        <v>305.32378760480026</v>
      </c>
    </row>
    <row r="32" spans="1:14" ht="15" customHeight="1">
      <c r="A32" s="25" t="s">
        <v>76</v>
      </c>
      <c r="B32" s="26" t="s">
        <v>5</v>
      </c>
      <c r="C32" s="49">
        <v>19045</v>
      </c>
      <c r="D32" s="50">
        <v>6224893.71</v>
      </c>
      <c r="E32" s="51">
        <v>0</v>
      </c>
      <c r="F32" s="50">
        <f>D32-E32</f>
        <v>6224893.71</v>
      </c>
      <c r="G32" s="50">
        <v>360568.93</v>
      </c>
      <c r="H32" s="50">
        <v>0</v>
      </c>
      <c r="I32" s="50">
        <v>0</v>
      </c>
      <c r="J32" s="50">
        <f>G32-H32-I32</f>
        <v>360568.93</v>
      </c>
      <c r="K32" s="50">
        <v>1163810.44</v>
      </c>
      <c r="L32" s="27">
        <f>(F32+J32)/C32</f>
        <v>345.78433394591752</v>
      </c>
      <c r="M32" s="27">
        <f>K32/C32</f>
        <v>61.108450511945392</v>
      </c>
      <c r="N32" s="28">
        <f>(F32+J32+K32)/C32</f>
        <v>406.89278445786294</v>
      </c>
    </row>
    <row r="33" spans="1:14" ht="15" customHeight="1">
      <c r="A33" s="25" t="s">
        <v>32</v>
      </c>
      <c r="B33" s="26" t="s">
        <v>4</v>
      </c>
      <c r="C33" s="49">
        <v>15791</v>
      </c>
      <c r="D33" s="50">
        <v>5885470.3899999997</v>
      </c>
      <c r="E33" s="51">
        <v>0</v>
      </c>
      <c r="F33" s="50">
        <f>D33-E33</f>
        <v>5885470.3899999997</v>
      </c>
      <c r="G33" s="50">
        <v>162577.18</v>
      </c>
      <c r="H33" s="50">
        <v>0</v>
      </c>
      <c r="I33" s="50">
        <v>0</v>
      </c>
      <c r="J33" s="50">
        <f>G33-H33-I33</f>
        <v>162577.18</v>
      </c>
      <c r="K33" s="50">
        <v>4358707.63</v>
      </c>
      <c r="L33" s="27">
        <f>(F33+J33)/C33</f>
        <v>383.0059888544107</v>
      </c>
      <c r="M33" s="27">
        <f>K33/C33</f>
        <v>276.02480083591917</v>
      </c>
      <c r="N33" s="28">
        <f>(F33+J33+K33)/C33</f>
        <v>659.03078969032993</v>
      </c>
    </row>
    <row r="34" spans="1:14" ht="15" customHeight="1">
      <c r="A34" s="25" t="s">
        <v>106</v>
      </c>
      <c r="B34" s="26" t="s">
        <v>4</v>
      </c>
      <c r="C34" s="49">
        <v>17548</v>
      </c>
      <c r="D34" s="50">
        <v>5057676.84</v>
      </c>
      <c r="E34" s="51">
        <v>0</v>
      </c>
      <c r="F34" s="50">
        <f>D34-E34</f>
        <v>5057676.84</v>
      </c>
      <c r="G34" s="50">
        <v>107334.18</v>
      </c>
      <c r="H34" s="50">
        <v>0</v>
      </c>
      <c r="I34" s="50">
        <v>0</v>
      </c>
      <c r="J34" s="50">
        <f>G34-H34-I34</f>
        <v>107334.18</v>
      </c>
      <c r="K34" s="50">
        <v>941046.99</v>
      </c>
      <c r="L34" s="27">
        <f>(F34+J34)/C34</f>
        <v>294.33616480510597</v>
      </c>
      <c r="M34" s="27">
        <f>K34/C34</f>
        <v>53.627022452701162</v>
      </c>
      <c r="N34" s="28">
        <f>(F34+J34+K34)/C34</f>
        <v>347.96318725780714</v>
      </c>
    </row>
    <row r="35" spans="1:14" ht="15" customHeight="1">
      <c r="A35" s="25" t="s">
        <v>85</v>
      </c>
      <c r="B35" s="26" t="s">
        <v>4</v>
      </c>
      <c r="C35" s="49">
        <v>5100</v>
      </c>
      <c r="D35" s="50">
        <v>1767272.25</v>
      </c>
      <c r="E35" s="51">
        <v>0</v>
      </c>
      <c r="F35" s="50">
        <f>D35-E35</f>
        <v>1767272.25</v>
      </c>
      <c r="G35" s="50">
        <v>39003.550000000003</v>
      </c>
      <c r="H35" s="50">
        <v>0</v>
      </c>
      <c r="I35" s="50">
        <v>0</v>
      </c>
      <c r="J35" s="50">
        <f>G35-H35-I35</f>
        <v>39003.550000000003</v>
      </c>
      <c r="K35" s="50">
        <v>505424.65</v>
      </c>
      <c r="L35" s="27">
        <f>(F35+J35)/C35</f>
        <v>354.17172549019608</v>
      </c>
      <c r="M35" s="27">
        <f>K35/C35</f>
        <v>99.102872549019608</v>
      </c>
      <c r="N35" s="28">
        <f>(F35+J35+K35)/C35</f>
        <v>453.27459803921573</v>
      </c>
    </row>
    <row r="36" spans="1:14" ht="15" customHeight="1">
      <c r="A36" s="25" t="s">
        <v>98</v>
      </c>
      <c r="B36" s="26" t="s">
        <v>9</v>
      </c>
      <c r="C36" s="49">
        <v>7222</v>
      </c>
      <c r="D36" s="50">
        <v>1937754.91</v>
      </c>
      <c r="E36" s="51">
        <v>0</v>
      </c>
      <c r="F36" s="50">
        <f>D36-E36</f>
        <v>1937754.91</v>
      </c>
      <c r="G36" s="50">
        <v>25897.4</v>
      </c>
      <c r="H36" s="50">
        <v>0</v>
      </c>
      <c r="I36" s="50">
        <v>0</v>
      </c>
      <c r="J36" s="50">
        <f>G36-H36-I36</f>
        <v>25897.4</v>
      </c>
      <c r="K36" s="50">
        <v>332276.09999999998</v>
      </c>
      <c r="L36" s="27">
        <f>(F36+J36)/C36</f>
        <v>271.89868595956796</v>
      </c>
      <c r="M36" s="27">
        <f>K36/C36</f>
        <v>46.008875657712544</v>
      </c>
      <c r="N36" s="28">
        <f>(F36+J36+K36)/C36</f>
        <v>317.90756161728046</v>
      </c>
    </row>
    <row r="37" spans="1:14" ht="15" customHeight="1">
      <c r="A37" s="25" t="s">
        <v>177</v>
      </c>
      <c r="B37" s="26" t="s">
        <v>7</v>
      </c>
      <c r="C37" s="49">
        <v>7748</v>
      </c>
      <c r="D37" s="50">
        <v>13526260.99</v>
      </c>
      <c r="E37" s="51">
        <v>0</v>
      </c>
      <c r="F37" s="50">
        <f>D37-E37</f>
        <v>13526260.99</v>
      </c>
      <c r="G37" s="50">
        <v>1576470.44</v>
      </c>
      <c r="H37" s="50">
        <v>0</v>
      </c>
      <c r="I37" s="50">
        <v>0</v>
      </c>
      <c r="J37" s="50">
        <f>G37-H37-I37</f>
        <v>1576470.44</v>
      </c>
      <c r="K37" s="50">
        <v>1771223.3</v>
      </c>
      <c r="L37" s="27">
        <f>(F37+J37)/C37</f>
        <v>1949.2425696954053</v>
      </c>
      <c r="M37" s="27">
        <f>K37/C37</f>
        <v>228.60393649974188</v>
      </c>
      <c r="N37" s="28">
        <f>(F37+J37+K37)/C37</f>
        <v>2177.8465061951474</v>
      </c>
    </row>
    <row r="38" spans="1:14" ht="15" customHeight="1">
      <c r="A38" s="25" t="s">
        <v>168</v>
      </c>
      <c r="B38" s="26" t="s">
        <v>3</v>
      </c>
      <c r="C38" s="49">
        <v>12563</v>
      </c>
      <c r="D38" s="50">
        <v>4582299.7300000004</v>
      </c>
      <c r="E38" s="51">
        <v>0</v>
      </c>
      <c r="F38" s="50">
        <f>D38-E38</f>
        <v>4582299.7300000004</v>
      </c>
      <c r="G38" s="50">
        <v>62103.74</v>
      </c>
      <c r="H38" s="50">
        <v>0</v>
      </c>
      <c r="I38" s="50">
        <v>0</v>
      </c>
      <c r="J38" s="50">
        <f>G38-H38-I38</f>
        <v>62103.74</v>
      </c>
      <c r="K38" s="50">
        <v>1424990.81</v>
      </c>
      <c r="L38" s="27">
        <f>(F38+J38)/C38</f>
        <v>369.68904481413682</v>
      </c>
      <c r="M38" s="27">
        <f>K38/C38</f>
        <v>113.42758974767173</v>
      </c>
      <c r="N38" s="28">
        <f>(F38+J38+K38)/C38</f>
        <v>483.11663456180855</v>
      </c>
    </row>
    <row r="39" spans="1:14" ht="15" customHeight="1">
      <c r="A39" s="25" t="s">
        <v>62</v>
      </c>
      <c r="B39" s="26" t="s">
        <v>2</v>
      </c>
      <c r="C39" s="49">
        <v>14387</v>
      </c>
      <c r="D39" s="50">
        <v>4777039.0199999996</v>
      </c>
      <c r="E39" s="51">
        <v>0</v>
      </c>
      <c r="F39" s="50">
        <f>D39-E39</f>
        <v>4777039.0199999996</v>
      </c>
      <c r="G39" s="50">
        <v>92201.53</v>
      </c>
      <c r="H39" s="50">
        <v>0</v>
      </c>
      <c r="I39" s="50">
        <v>0</v>
      </c>
      <c r="J39" s="50">
        <f>G39-H39-I39</f>
        <v>92201.53</v>
      </c>
      <c r="K39" s="50">
        <v>2061805.77</v>
      </c>
      <c r="L39" s="27">
        <f>(F39+J39)/C39</f>
        <v>338.44724751511779</v>
      </c>
      <c r="M39" s="27">
        <f>K39/C39</f>
        <v>143.31033363453116</v>
      </c>
      <c r="N39" s="28">
        <f>(F39+J39+K39)/C39</f>
        <v>481.75758114964901</v>
      </c>
    </row>
    <row r="40" spans="1:14" ht="15" customHeight="1">
      <c r="A40" s="25" t="s">
        <v>81</v>
      </c>
      <c r="B40" s="26" t="s">
        <v>2</v>
      </c>
      <c r="C40" s="49">
        <v>6060</v>
      </c>
      <c r="D40" s="50">
        <v>1865498.64</v>
      </c>
      <c r="E40" s="51">
        <v>0</v>
      </c>
      <c r="F40" s="50">
        <f>D40-E40</f>
        <v>1865498.64</v>
      </c>
      <c r="G40" s="50">
        <v>54597.29</v>
      </c>
      <c r="H40" s="50">
        <v>0</v>
      </c>
      <c r="I40" s="50">
        <v>0</v>
      </c>
      <c r="J40" s="50">
        <f>G40-H40-I40</f>
        <v>54597.29</v>
      </c>
      <c r="K40" s="50">
        <v>274564.95</v>
      </c>
      <c r="L40" s="27">
        <f>(F40+J40)/C40</f>
        <v>316.84751320132011</v>
      </c>
      <c r="M40" s="27">
        <f>K40/C40</f>
        <v>45.307747524752479</v>
      </c>
      <c r="N40" s="28">
        <f>(F40+J40+K40)/C40</f>
        <v>362.15526072607258</v>
      </c>
    </row>
    <row r="41" spans="1:14" ht="15" customHeight="1">
      <c r="A41" s="25" t="s">
        <v>121</v>
      </c>
      <c r="B41" s="26" t="s">
        <v>6</v>
      </c>
      <c r="C41" s="49">
        <v>7654</v>
      </c>
      <c r="D41" s="50">
        <v>1816261.26</v>
      </c>
      <c r="E41" s="51">
        <v>0</v>
      </c>
      <c r="F41" s="50">
        <f>D41-E41</f>
        <v>1816261.26</v>
      </c>
      <c r="G41" s="50">
        <v>38721.360000000001</v>
      </c>
      <c r="H41" s="50">
        <v>0</v>
      </c>
      <c r="I41" s="50">
        <v>0</v>
      </c>
      <c r="J41" s="50">
        <f>G41-H41-I41</f>
        <v>38721.360000000001</v>
      </c>
      <c r="K41" s="50">
        <v>494993</v>
      </c>
      <c r="L41" s="27">
        <f>(F41+J41)/C41</f>
        <v>242.35466684086754</v>
      </c>
      <c r="M41" s="27">
        <f>K41/C41</f>
        <v>64.671152338646465</v>
      </c>
      <c r="N41" s="28">
        <f>(F41+J41+K41)/C41</f>
        <v>307.02581917951397</v>
      </c>
    </row>
    <row r="42" spans="1:14" ht="15" customHeight="1">
      <c r="A42" s="25" t="s">
        <v>141</v>
      </c>
      <c r="B42" s="26" t="s">
        <v>9</v>
      </c>
      <c r="C42" s="49">
        <v>12501</v>
      </c>
      <c r="D42" s="50">
        <v>3184276.16</v>
      </c>
      <c r="E42" s="51">
        <v>0</v>
      </c>
      <c r="F42" s="50">
        <f>D42-E42</f>
        <v>3184276.16</v>
      </c>
      <c r="G42" s="50">
        <v>6990.98</v>
      </c>
      <c r="H42" s="50">
        <v>0</v>
      </c>
      <c r="I42" s="50">
        <v>0</v>
      </c>
      <c r="J42" s="50">
        <f>G42-H42-I42</f>
        <v>6990.98</v>
      </c>
      <c r="K42" s="50">
        <v>368968.58</v>
      </c>
      <c r="L42" s="27">
        <f>(F42+J42)/C42</f>
        <v>255.28094872410207</v>
      </c>
      <c r="M42" s="27">
        <f>K42/C42</f>
        <v>29.515125189984804</v>
      </c>
      <c r="N42" s="28">
        <f>(F42+J42+K42)/C42</f>
        <v>284.79607391408689</v>
      </c>
    </row>
    <row r="43" spans="1:14" ht="15" customHeight="1">
      <c r="A43" s="25" t="s">
        <v>101</v>
      </c>
      <c r="B43" s="26" t="s">
        <v>5</v>
      </c>
      <c r="C43" s="49">
        <v>7320</v>
      </c>
      <c r="D43" s="50">
        <v>2001942.57</v>
      </c>
      <c r="E43" s="51">
        <v>0</v>
      </c>
      <c r="F43" s="50">
        <f>D43-E43</f>
        <v>2001942.57</v>
      </c>
      <c r="G43" s="50">
        <v>30323.87</v>
      </c>
      <c r="H43" s="50">
        <v>0</v>
      </c>
      <c r="I43" s="50">
        <v>0</v>
      </c>
      <c r="J43" s="50">
        <f>G43-H43-I43</f>
        <v>30323.87</v>
      </c>
      <c r="K43" s="50">
        <v>281461.21999999997</v>
      </c>
      <c r="L43" s="27">
        <f>(F43+J43)/C43</f>
        <v>277.63202732240438</v>
      </c>
      <c r="M43" s="27">
        <f>K43/C43</f>
        <v>38.450986338797811</v>
      </c>
      <c r="N43" s="28">
        <f>(F43+J43+K43)/C43</f>
        <v>316.08301366120219</v>
      </c>
    </row>
    <row r="44" spans="1:14" ht="15" customHeight="1">
      <c r="A44" s="25" t="s">
        <v>80</v>
      </c>
      <c r="B44" s="26" t="s">
        <v>9</v>
      </c>
      <c r="C44" s="49">
        <v>16358</v>
      </c>
      <c r="D44" s="50">
        <v>4638746.05</v>
      </c>
      <c r="E44" s="51">
        <v>0</v>
      </c>
      <c r="F44" s="50">
        <f>D44-E44</f>
        <v>4638746.05</v>
      </c>
      <c r="G44" s="50">
        <v>222104.06</v>
      </c>
      <c r="H44" s="50">
        <v>0</v>
      </c>
      <c r="I44" s="50">
        <v>0</v>
      </c>
      <c r="J44" s="50">
        <f>G44-H44-I44</f>
        <v>222104.06</v>
      </c>
      <c r="K44" s="50">
        <v>1659549.83</v>
      </c>
      <c r="L44" s="27">
        <f>(F44+J44)/C44</f>
        <v>297.15430431593103</v>
      </c>
      <c r="M44" s="27">
        <f>K44/C44</f>
        <v>101.45187859151486</v>
      </c>
      <c r="N44" s="28">
        <f>(F44+J44+K44)/C44</f>
        <v>398.60618290744588</v>
      </c>
    </row>
    <row r="45" spans="1:14" ht="15" customHeight="1">
      <c r="A45" s="25" t="s">
        <v>111</v>
      </c>
      <c r="B45" s="26" t="s">
        <v>0</v>
      </c>
      <c r="C45" s="49">
        <v>5205</v>
      </c>
      <c r="D45" s="50">
        <v>1502925.63</v>
      </c>
      <c r="E45" s="51">
        <v>0</v>
      </c>
      <c r="F45" s="50">
        <f>D45-E45</f>
        <v>1502925.63</v>
      </c>
      <c r="G45" s="50">
        <v>36285.35</v>
      </c>
      <c r="H45" s="50">
        <v>0</v>
      </c>
      <c r="I45" s="50">
        <v>0</v>
      </c>
      <c r="J45" s="50">
        <f>G45-H45-I45</f>
        <v>36285.35</v>
      </c>
      <c r="K45" s="50">
        <v>440743.1</v>
      </c>
      <c r="L45" s="27">
        <f>(F45+J45)/C45</f>
        <v>295.71776753121998</v>
      </c>
      <c r="M45" s="27">
        <f>K45/C45</f>
        <v>84.676868395773297</v>
      </c>
      <c r="N45" s="28">
        <f>(F45+J45+K45)/C45</f>
        <v>380.39463592699332</v>
      </c>
    </row>
    <row r="46" spans="1:14" ht="15" customHeight="1">
      <c r="A46" s="25" t="s">
        <v>82</v>
      </c>
      <c r="B46" s="26" t="s">
        <v>9</v>
      </c>
      <c r="C46" s="49">
        <v>5238</v>
      </c>
      <c r="D46" s="50">
        <v>1562162.6</v>
      </c>
      <c r="E46" s="51">
        <v>0</v>
      </c>
      <c r="F46" s="50">
        <f>D46-E46</f>
        <v>1562162.6</v>
      </c>
      <c r="G46" s="50">
        <v>20201.66</v>
      </c>
      <c r="H46" s="50">
        <v>0</v>
      </c>
      <c r="I46" s="50">
        <v>0</v>
      </c>
      <c r="J46" s="50">
        <f>G46-H46-I46</f>
        <v>20201.66</v>
      </c>
      <c r="K46" s="50">
        <v>405398.12</v>
      </c>
      <c r="L46" s="27">
        <f>(F46+J46)/C46</f>
        <v>302.09321496754484</v>
      </c>
      <c r="M46" s="27">
        <f>K46/C46</f>
        <v>77.395593738067959</v>
      </c>
      <c r="N46" s="28">
        <f>(F46+J46+K46)/C46</f>
        <v>379.48880870561283</v>
      </c>
    </row>
    <row r="47" spans="1:14" ht="15" customHeight="1">
      <c r="A47" s="25" t="s">
        <v>176</v>
      </c>
      <c r="B47" s="26" t="s">
        <v>7</v>
      </c>
      <c r="C47" s="49">
        <v>8387</v>
      </c>
      <c r="D47" s="50">
        <v>4092524.21</v>
      </c>
      <c r="E47" s="51">
        <v>0</v>
      </c>
      <c r="F47" s="50">
        <f>D47-E47</f>
        <v>4092524.21</v>
      </c>
      <c r="G47" s="50">
        <v>244790.74</v>
      </c>
      <c r="H47" s="50">
        <v>0</v>
      </c>
      <c r="I47" s="50">
        <v>0</v>
      </c>
      <c r="J47" s="50">
        <f>G47-H47-I47</f>
        <v>244790.74</v>
      </c>
      <c r="K47" s="50">
        <v>981211.5</v>
      </c>
      <c r="L47" s="27">
        <f>(F47+J47)/C47</f>
        <v>517.14736496959586</v>
      </c>
      <c r="M47" s="27">
        <f>K47/C47</f>
        <v>116.99195183021342</v>
      </c>
      <c r="N47" s="28">
        <f>(F47+J47+K47)/C47</f>
        <v>634.13931679980919</v>
      </c>
    </row>
    <row r="48" spans="1:14" ht="15" customHeight="1">
      <c r="A48" s="25" t="s">
        <v>172</v>
      </c>
      <c r="B48" s="26" t="s">
        <v>9</v>
      </c>
      <c r="C48" s="49">
        <v>10736</v>
      </c>
      <c r="D48" s="50">
        <v>2669582.25</v>
      </c>
      <c r="E48" s="51">
        <v>0</v>
      </c>
      <c r="F48" s="50">
        <f>D48-E48</f>
        <v>2669582.25</v>
      </c>
      <c r="G48" s="50">
        <v>45143.08</v>
      </c>
      <c r="H48" s="50">
        <v>0</v>
      </c>
      <c r="I48" s="50">
        <v>0</v>
      </c>
      <c r="J48" s="50">
        <f>G48-H48-I48</f>
        <v>45143.08</v>
      </c>
      <c r="K48" s="50">
        <v>371330.99</v>
      </c>
      <c r="L48" s="27">
        <f>(F48+J48)/C48</f>
        <v>252.86189735469449</v>
      </c>
      <c r="M48" s="27">
        <f>K48/C48</f>
        <v>34.587461810730254</v>
      </c>
      <c r="N48" s="28">
        <f>(F48+J48+K48)/C48</f>
        <v>287.44935916542477</v>
      </c>
    </row>
    <row r="49" spans="1:14" ht="15" customHeight="1">
      <c r="A49" s="25" t="s">
        <v>26</v>
      </c>
      <c r="B49" s="26" t="s">
        <v>3</v>
      </c>
      <c r="C49" s="49">
        <v>8105</v>
      </c>
      <c r="D49" s="50">
        <v>5979407.0700000003</v>
      </c>
      <c r="E49" s="51">
        <v>0</v>
      </c>
      <c r="F49" s="50">
        <f>D49-E49</f>
        <v>5979407.0700000003</v>
      </c>
      <c r="G49" s="50">
        <v>104130.08</v>
      </c>
      <c r="H49" s="50">
        <v>0</v>
      </c>
      <c r="I49" s="50">
        <v>0</v>
      </c>
      <c r="J49" s="50">
        <f>G49-H49-I49</f>
        <v>104130.08</v>
      </c>
      <c r="K49" s="50">
        <v>576081.37</v>
      </c>
      <c r="L49" s="27">
        <f>(F49+J49)/C49</f>
        <v>750.59064157927207</v>
      </c>
      <c r="M49" s="27">
        <f>K49/C49</f>
        <v>71.077281924737818</v>
      </c>
      <c r="N49" s="28">
        <f>(F49+J49+K49)/C49</f>
        <v>821.66792350400988</v>
      </c>
    </row>
    <row r="50" spans="1:14" ht="15" customHeight="1">
      <c r="A50" s="25" t="s">
        <v>73</v>
      </c>
      <c r="B50" s="26" t="s">
        <v>5</v>
      </c>
      <c r="C50" s="49">
        <v>14079</v>
      </c>
      <c r="D50" s="50">
        <v>3897214.59</v>
      </c>
      <c r="E50" s="51">
        <v>0</v>
      </c>
      <c r="F50" s="50">
        <f>D50-E50</f>
        <v>3897214.59</v>
      </c>
      <c r="G50" s="50">
        <v>133804.96</v>
      </c>
      <c r="H50" s="50">
        <v>0</v>
      </c>
      <c r="I50" s="50">
        <v>0</v>
      </c>
      <c r="J50" s="50">
        <f>G50-H50-I50</f>
        <v>133804.96</v>
      </c>
      <c r="K50" s="50">
        <v>1319959.94</v>
      </c>
      <c r="L50" s="27">
        <f>(F50+J50)/C50</f>
        <v>286.3143369557497</v>
      </c>
      <c r="M50" s="27">
        <f>K50/C50</f>
        <v>93.753813481071091</v>
      </c>
      <c r="N50" s="28">
        <f>(F50+J50+K50)/C50</f>
        <v>380.06815043682082</v>
      </c>
    </row>
    <row r="51" spans="1:14" ht="15" customHeight="1">
      <c r="A51" s="25" t="s">
        <v>167</v>
      </c>
      <c r="B51" s="26" t="s">
        <v>4</v>
      </c>
      <c r="C51" s="49">
        <v>15160</v>
      </c>
      <c r="D51" s="50">
        <v>4854909.07</v>
      </c>
      <c r="E51" s="51">
        <v>0</v>
      </c>
      <c r="F51" s="50">
        <f>D51-E51</f>
        <v>4854909.07</v>
      </c>
      <c r="G51" s="50">
        <v>33383.22</v>
      </c>
      <c r="H51" s="50">
        <v>0</v>
      </c>
      <c r="I51" s="50">
        <v>0</v>
      </c>
      <c r="J51" s="50">
        <f>G51-H51-I51</f>
        <v>33383.22</v>
      </c>
      <c r="K51" s="50">
        <v>2646056.23</v>
      </c>
      <c r="L51" s="27">
        <f>(F51+J51)/C51</f>
        <v>322.44672097625329</v>
      </c>
      <c r="M51" s="27">
        <f>K51/C51</f>
        <v>174.54196767810026</v>
      </c>
      <c r="N51" s="28">
        <f>(F51+J51+K51)/C51</f>
        <v>496.98868865435355</v>
      </c>
    </row>
    <row r="52" spans="1:14" ht="15" customHeight="1">
      <c r="A52" s="25" t="s">
        <v>22</v>
      </c>
      <c r="B52" s="26" t="s">
        <v>7</v>
      </c>
      <c r="C52" s="49">
        <v>6883</v>
      </c>
      <c r="D52" s="50">
        <v>10499247.140000001</v>
      </c>
      <c r="E52" s="51">
        <v>0</v>
      </c>
      <c r="F52" s="50">
        <f>D52-E52</f>
        <v>10499247.140000001</v>
      </c>
      <c r="G52" s="50">
        <v>179986.95</v>
      </c>
      <c r="H52" s="50">
        <v>0</v>
      </c>
      <c r="I52" s="50">
        <v>0</v>
      </c>
      <c r="J52" s="50">
        <f>G52-H52-I52</f>
        <v>179986.95</v>
      </c>
      <c r="K52" s="50">
        <v>1698788.72</v>
      </c>
      <c r="L52" s="27">
        <f>(F52+J52)/C52</f>
        <v>1551.5377146593055</v>
      </c>
      <c r="M52" s="27">
        <f>K52/C52</f>
        <v>246.80934476245824</v>
      </c>
      <c r="N52" s="28">
        <f>(F52+J52+K52)/C52</f>
        <v>1798.3470594217638</v>
      </c>
    </row>
    <row r="53" spans="1:14" ht="15" customHeight="1">
      <c r="A53" s="25" t="s">
        <v>68</v>
      </c>
      <c r="B53" s="26" t="s">
        <v>9</v>
      </c>
      <c r="C53" s="49">
        <v>5429</v>
      </c>
      <c r="D53" s="50">
        <v>1640926.84</v>
      </c>
      <c r="E53" s="51">
        <v>0</v>
      </c>
      <c r="F53" s="50">
        <f>D53-E53</f>
        <v>1640926.84</v>
      </c>
      <c r="G53" s="50">
        <v>16592.11</v>
      </c>
      <c r="H53" s="50">
        <v>0</v>
      </c>
      <c r="I53" s="50">
        <v>0</v>
      </c>
      <c r="J53" s="50">
        <f>G53-H53-I53</f>
        <v>16592.11</v>
      </c>
      <c r="K53" s="50">
        <v>739538.06</v>
      </c>
      <c r="L53" s="27">
        <f>(F53+J53)/C53</f>
        <v>305.30833486829988</v>
      </c>
      <c r="M53" s="27">
        <f>K53/C53</f>
        <v>136.21994105728496</v>
      </c>
      <c r="N53" s="28">
        <f>(F53+J53+K53)/C53</f>
        <v>441.52827592558486</v>
      </c>
    </row>
    <row r="54" spans="1:14" ht="15" customHeight="1">
      <c r="A54" s="25" t="s">
        <v>150</v>
      </c>
      <c r="B54" s="26" t="s">
        <v>9</v>
      </c>
      <c r="C54" s="49">
        <v>17516</v>
      </c>
      <c r="D54" s="50">
        <v>4093154.56</v>
      </c>
      <c r="E54" s="51">
        <v>0</v>
      </c>
      <c r="F54" s="50">
        <f>D54-E54</f>
        <v>4093154.56</v>
      </c>
      <c r="G54" s="50">
        <v>265841.15000000002</v>
      </c>
      <c r="H54" s="50">
        <v>0</v>
      </c>
      <c r="I54" s="50">
        <v>0</v>
      </c>
      <c r="J54" s="50">
        <f>G54-H54-I54</f>
        <v>265841.15000000002</v>
      </c>
      <c r="K54" s="50">
        <v>2179936.2000000002</v>
      </c>
      <c r="L54" s="27">
        <f>(F54+J54)/C54</f>
        <v>248.85794188170814</v>
      </c>
      <c r="M54" s="27">
        <f>K54/C54</f>
        <v>124.45399634619777</v>
      </c>
      <c r="N54" s="28">
        <f>(F54+J54+K54)/C54</f>
        <v>373.3119382279059</v>
      </c>
    </row>
    <row r="55" spans="1:14" ht="15" customHeight="1">
      <c r="A55" s="25" t="s">
        <v>115</v>
      </c>
      <c r="B55" s="26" t="s">
        <v>5</v>
      </c>
      <c r="C55" s="49">
        <v>7767</v>
      </c>
      <c r="D55" s="50">
        <v>1816129.84</v>
      </c>
      <c r="E55" s="51">
        <v>0</v>
      </c>
      <c r="F55" s="50">
        <f>D55-E55</f>
        <v>1816129.84</v>
      </c>
      <c r="G55" s="50">
        <v>29491.759999999998</v>
      </c>
      <c r="H55" s="50">
        <v>0</v>
      </c>
      <c r="I55" s="50">
        <v>0</v>
      </c>
      <c r="J55" s="50">
        <f>G55-H55-I55</f>
        <v>29491.759999999998</v>
      </c>
      <c r="K55" s="50">
        <v>847443.87</v>
      </c>
      <c r="L55" s="27">
        <f>(F55+J55)/C55</f>
        <v>237.62348397064505</v>
      </c>
      <c r="M55" s="27">
        <f>K55/C55</f>
        <v>109.10826187717265</v>
      </c>
      <c r="N55" s="28">
        <f>(F55+J55+K55)/C55</f>
        <v>346.73174584781771</v>
      </c>
    </row>
    <row r="56" spans="1:14" ht="15" customHeight="1">
      <c r="A56" s="25" t="s">
        <v>63</v>
      </c>
      <c r="B56" s="26" t="s">
        <v>4</v>
      </c>
      <c r="C56" s="49">
        <v>7352</v>
      </c>
      <c r="D56" s="50">
        <v>2642516.6</v>
      </c>
      <c r="E56" s="51">
        <v>0</v>
      </c>
      <c r="F56" s="50">
        <f>D56-E56</f>
        <v>2642516.6</v>
      </c>
      <c r="G56" s="50">
        <v>70855.149999999994</v>
      </c>
      <c r="H56" s="50">
        <v>0</v>
      </c>
      <c r="I56" s="50">
        <v>0</v>
      </c>
      <c r="J56" s="50">
        <f>G56-H56-I56</f>
        <v>70855.149999999994</v>
      </c>
      <c r="K56" s="50">
        <v>1110325.8799999999</v>
      </c>
      <c r="L56" s="27">
        <f>(F56+J56)/C56</f>
        <v>369.06579842219804</v>
      </c>
      <c r="M56" s="27">
        <f>K56/C56</f>
        <v>151.02365070729053</v>
      </c>
      <c r="N56" s="28">
        <f>(F56+J56+K56)/C56</f>
        <v>520.08944912948857</v>
      </c>
    </row>
    <row r="57" spans="1:14" ht="15" customHeight="1">
      <c r="A57" s="25" t="s">
        <v>128</v>
      </c>
      <c r="B57" s="26" t="s">
        <v>0</v>
      </c>
      <c r="C57" s="49">
        <v>8153</v>
      </c>
      <c r="D57" s="50">
        <v>1538172.16</v>
      </c>
      <c r="E57" s="51">
        <v>0</v>
      </c>
      <c r="F57" s="50">
        <f>D57-E57</f>
        <v>1538172.16</v>
      </c>
      <c r="G57" s="50">
        <v>12622.48</v>
      </c>
      <c r="H57" s="50">
        <v>0</v>
      </c>
      <c r="I57" s="50">
        <v>0</v>
      </c>
      <c r="J57" s="50">
        <f>G57-H57-I57</f>
        <v>12622.48</v>
      </c>
      <c r="K57" s="50">
        <v>455569.23</v>
      </c>
      <c r="L57" s="27">
        <f>(F57+J57)/C57</f>
        <v>190.21153440451366</v>
      </c>
      <c r="M57" s="27">
        <f>K57/C57</f>
        <v>55.877496627008462</v>
      </c>
      <c r="N57" s="28">
        <f>(F57+J57+K57)/C57</f>
        <v>246.08903103152213</v>
      </c>
    </row>
    <row r="58" spans="1:14" ht="15" customHeight="1">
      <c r="A58" s="25" t="s">
        <v>83</v>
      </c>
      <c r="B58" s="26" t="s">
        <v>0</v>
      </c>
      <c r="C58" s="49">
        <v>5552</v>
      </c>
      <c r="D58" s="50">
        <v>1796028.06</v>
      </c>
      <c r="E58" s="51">
        <v>0</v>
      </c>
      <c r="F58" s="50">
        <f>D58-E58</f>
        <v>1796028.06</v>
      </c>
      <c r="G58" s="50">
        <v>48220.13</v>
      </c>
      <c r="H58" s="50">
        <v>0</v>
      </c>
      <c r="I58" s="50">
        <v>0</v>
      </c>
      <c r="J58" s="50">
        <f>G58-H58-I58</f>
        <v>48220.13</v>
      </c>
      <c r="K58" s="50">
        <v>436014.77</v>
      </c>
      <c r="L58" s="27">
        <f>(F58+J58)/C58</f>
        <v>332.1772676512968</v>
      </c>
      <c r="M58" s="27">
        <f>K58/C58</f>
        <v>78.532919668587894</v>
      </c>
      <c r="N58" s="28">
        <f>(F58+J58+K58)/C58</f>
        <v>410.71018731988471</v>
      </c>
    </row>
    <row r="59" spans="1:14" ht="15" customHeight="1">
      <c r="A59" s="25" t="s">
        <v>143</v>
      </c>
      <c r="B59" s="26" t="s">
        <v>6</v>
      </c>
      <c r="C59" s="49">
        <v>19246</v>
      </c>
      <c r="D59" s="50">
        <v>13470531.789999999</v>
      </c>
      <c r="E59" s="51">
        <v>0</v>
      </c>
      <c r="F59" s="50">
        <f>D59-E59</f>
        <v>13470531.789999999</v>
      </c>
      <c r="G59" s="50">
        <v>378288.03</v>
      </c>
      <c r="H59" s="50">
        <v>0</v>
      </c>
      <c r="I59" s="50">
        <v>0</v>
      </c>
      <c r="J59" s="50">
        <f>G59-H59-I59</f>
        <v>378288.03</v>
      </c>
      <c r="K59" s="50">
        <v>4683593.1900000004</v>
      </c>
      <c r="L59" s="27">
        <f>(F59+J59)/C59</f>
        <v>719.56873220409432</v>
      </c>
      <c r="M59" s="27">
        <f>K59/C59</f>
        <v>243.35410942533517</v>
      </c>
      <c r="N59" s="28">
        <f>(F59+J59+K59)/C59</f>
        <v>962.9228416294294</v>
      </c>
    </row>
    <row r="60" spans="1:14" ht="15" customHeight="1">
      <c r="A60" s="25" t="s">
        <v>113</v>
      </c>
      <c r="B60" s="26" t="s">
        <v>0</v>
      </c>
      <c r="C60" s="49">
        <v>15689</v>
      </c>
      <c r="D60" s="50">
        <v>3300076.73</v>
      </c>
      <c r="E60" s="51">
        <v>0</v>
      </c>
      <c r="F60" s="50">
        <f>D60-E60</f>
        <v>3300076.73</v>
      </c>
      <c r="G60" s="50">
        <v>176254.2</v>
      </c>
      <c r="H60" s="50">
        <v>0</v>
      </c>
      <c r="I60" s="50">
        <v>0</v>
      </c>
      <c r="J60" s="50">
        <f>G60-H60-I60</f>
        <v>176254.2</v>
      </c>
      <c r="K60" s="50">
        <v>1397421.61</v>
      </c>
      <c r="L60" s="27">
        <f>(F60+J60)/C60</f>
        <v>221.57759767990314</v>
      </c>
      <c r="M60" s="27">
        <f>K60/C60</f>
        <v>89.070151698642363</v>
      </c>
      <c r="N60" s="28">
        <f>(F60+J60+K60)/C60</f>
        <v>310.64774937854548</v>
      </c>
    </row>
    <row r="61" spans="1:14" ht="15" customHeight="1">
      <c r="A61" s="25" t="s">
        <v>131</v>
      </c>
      <c r="B61" s="26" t="s">
        <v>9</v>
      </c>
      <c r="C61" s="49">
        <v>5864</v>
      </c>
      <c r="D61" s="50">
        <v>1383102.05</v>
      </c>
      <c r="E61" s="51">
        <v>0</v>
      </c>
      <c r="F61" s="50">
        <f>D61-E61</f>
        <v>1383102.05</v>
      </c>
      <c r="G61" s="50">
        <v>42320.57</v>
      </c>
      <c r="H61" s="50">
        <v>0</v>
      </c>
      <c r="I61" s="50">
        <v>0</v>
      </c>
      <c r="J61" s="50">
        <f>G61-H61-I61</f>
        <v>42320.57</v>
      </c>
      <c r="K61" s="50">
        <v>226396.31</v>
      </c>
      <c r="L61" s="27">
        <f>(F61+J61)/C61</f>
        <v>243.08025579809006</v>
      </c>
      <c r="M61" s="27">
        <f>K61/C61</f>
        <v>38.607829126875849</v>
      </c>
      <c r="N61" s="28">
        <f>(F61+J61+K61)/C61</f>
        <v>281.68808492496595</v>
      </c>
    </row>
    <row r="62" spans="1:14" ht="15" customHeight="1">
      <c r="A62" s="25" t="s">
        <v>114</v>
      </c>
      <c r="B62" s="26" t="s">
        <v>9</v>
      </c>
      <c r="C62" s="49">
        <v>8656</v>
      </c>
      <c r="D62" s="50">
        <v>2005568.94</v>
      </c>
      <c r="E62" s="51">
        <v>0</v>
      </c>
      <c r="F62" s="50">
        <f>D62-E62</f>
        <v>2005568.94</v>
      </c>
      <c r="G62" s="50">
        <v>32076.55</v>
      </c>
      <c r="H62" s="50">
        <v>0</v>
      </c>
      <c r="I62" s="50">
        <v>0</v>
      </c>
      <c r="J62" s="50">
        <f>G62-H62-I62</f>
        <v>32076.55</v>
      </c>
      <c r="K62" s="50">
        <v>687842.44</v>
      </c>
      <c r="L62" s="27">
        <f>(F62+J62)/C62</f>
        <v>235.40266751386321</v>
      </c>
      <c r="M62" s="27">
        <f>K62/C62</f>
        <v>79.464237523105353</v>
      </c>
      <c r="N62" s="28">
        <f>(F62+J62+K62)/C62</f>
        <v>314.86690503696855</v>
      </c>
    </row>
    <row r="63" spans="1:14" ht="15" customHeight="1">
      <c r="A63" s="25" t="s">
        <v>42</v>
      </c>
      <c r="B63" s="26" t="s">
        <v>3</v>
      </c>
      <c r="C63" s="49">
        <v>14455</v>
      </c>
      <c r="D63" s="50">
        <v>6498067.7999999998</v>
      </c>
      <c r="E63" s="51">
        <v>0</v>
      </c>
      <c r="F63" s="50">
        <f>D63-E63</f>
        <v>6498067.7999999998</v>
      </c>
      <c r="G63" s="50">
        <v>308049.40000000002</v>
      </c>
      <c r="H63" s="50">
        <v>0</v>
      </c>
      <c r="I63" s="50">
        <v>0</v>
      </c>
      <c r="J63" s="50">
        <f>G63-H63-I63</f>
        <v>308049.40000000002</v>
      </c>
      <c r="K63" s="50">
        <v>666451.14</v>
      </c>
      <c r="L63" s="27">
        <f>(F63+J63)/C63</f>
        <v>470.84864752680733</v>
      </c>
      <c r="M63" s="27">
        <f>K63/C63</f>
        <v>46.105232791421656</v>
      </c>
      <c r="N63" s="28">
        <f>(F63+J63+K63)/C63</f>
        <v>516.95388031822893</v>
      </c>
    </row>
    <row r="64" spans="1:14" ht="15" customHeight="1">
      <c r="A64" s="25" t="s">
        <v>99</v>
      </c>
      <c r="B64" s="26" t="s">
        <v>0</v>
      </c>
      <c r="C64" s="49">
        <v>7111</v>
      </c>
      <c r="D64" s="50">
        <v>1867956.42</v>
      </c>
      <c r="E64" s="51">
        <v>0</v>
      </c>
      <c r="F64" s="50">
        <f>D64-E64</f>
        <v>1867956.42</v>
      </c>
      <c r="G64" s="50">
        <v>26571.56</v>
      </c>
      <c r="H64" s="50">
        <v>0</v>
      </c>
      <c r="I64" s="50">
        <v>0</v>
      </c>
      <c r="J64" s="50">
        <f>G64-H64-I64</f>
        <v>26571.56</v>
      </c>
      <c r="K64" s="50">
        <v>938636.92</v>
      </c>
      <c r="L64" s="27">
        <f>(F64+J64)/C64</f>
        <v>266.42216003375052</v>
      </c>
      <c r="M64" s="27">
        <f>K64/C64</f>
        <v>131.99787934186472</v>
      </c>
      <c r="N64" s="28">
        <f>(F64+J64+K64)/C64</f>
        <v>398.4200393756152</v>
      </c>
    </row>
    <row r="65" spans="1:14" ht="15" customHeight="1">
      <c r="A65" s="25" t="s">
        <v>50</v>
      </c>
      <c r="B65" s="26" t="s">
        <v>9</v>
      </c>
      <c r="C65" s="49">
        <v>15824</v>
      </c>
      <c r="D65" s="50">
        <v>6980554.3700000001</v>
      </c>
      <c r="E65" s="51">
        <v>0</v>
      </c>
      <c r="F65" s="50">
        <f>D65-E65</f>
        <v>6980554.3700000001</v>
      </c>
      <c r="G65" s="50">
        <v>84510.19</v>
      </c>
      <c r="H65" s="50">
        <v>0</v>
      </c>
      <c r="I65" s="50">
        <v>0</v>
      </c>
      <c r="J65" s="50">
        <f>G65-H65-I65</f>
        <v>84510.19</v>
      </c>
      <c r="K65" s="50">
        <v>571746.75</v>
      </c>
      <c r="L65" s="27">
        <f>(F65+J65)/C65</f>
        <v>446.47779069767444</v>
      </c>
      <c r="M65" s="27">
        <f>K65/C65</f>
        <v>36.131619691607682</v>
      </c>
      <c r="N65" s="28">
        <f>(F65+J65+K65)/C65</f>
        <v>482.60941038928212</v>
      </c>
    </row>
    <row r="66" spans="1:14" ht="15" customHeight="1">
      <c r="A66" s="25" t="s">
        <v>169</v>
      </c>
      <c r="B66" s="26" t="s">
        <v>9</v>
      </c>
      <c r="C66" s="49">
        <v>12497</v>
      </c>
      <c r="D66" s="50">
        <v>4775014.58</v>
      </c>
      <c r="E66" s="51">
        <v>0</v>
      </c>
      <c r="F66" s="50">
        <f>D66-E66</f>
        <v>4775014.58</v>
      </c>
      <c r="G66" s="50">
        <v>87597.47</v>
      </c>
      <c r="H66" s="50">
        <v>0</v>
      </c>
      <c r="I66" s="50">
        <v>0</v>
      </c>
      <c r="J66" s="50">
        <f>G66-H66-I66</f>
        <v>87597.47</v>
      </c>
      <c r="K66" s="50">
        <v>2340359.5499999998</v>
      </c>
      <c r="L66" s="27">
        <f>(F66+J66)/C66</f>
        <v>389.10234856365526</v>
      </c>
      <c r="M66" s="27">
        <f>K66/C66</f>
        <v>187.27370969032566</v>
      </c>
      <c r="N66" s="28">
        <f>(F66+J66+K66)/C66</f>
        <v>576.37605825398089</v>
      </c>
    </row>
    <row r="67" spans="1:14" ht="15" customHeight="1">
      <c r="A67" s="25" t="s">
        <v>174</v>
      </c>
      <c r="B67" s="26" t="s">
        <v>5</v>
      </c>
      <c r="C67" s="49">
        <v>9651</v>
      </c>
      <c r="D67" s="50">
        <v>2644395.89</v>
      </c>
      <c r="E67" s="51">
        <v>0</v>
      </c>
      <c r="F67" s="50">
        <f>D67-E67</f>
        <v>2644395.89</v>
      </c>
      <c r="G67" s="50">
        <v>54115.29</v>
      </c>
      <c r="H67" s="50">
        <v>0</v>
      </c>
      <c r="I67" s="50">
        <v>0</v>
      </c>
      <c r="J67" s="50">
        <f>G67-H67-I67</f>
        <v>54115.29</v>
      </c>
      <c r="K67" s="50">
        <v>703025.09</v>
      </c>
      <c r="L67" s="27">
        <f>(F67+J67)/C67</f>
        <v>279.60948917210652</v>
      </c>
      <c r="M67" s="27">
        <f>K67/C67</f>
        <v>72.844792249507819</v>
      </c>
      <c r="N67" s="28">
        <f>(F67+J67+K67)/C67</f>
        <v>352.45428142161433</v>
      </c>
    </row>
    <row r="68" spans="1:14" ht="15" customHeight="1">
      <c r="A68" s="25" t="s">
        <v>123</v>
      </c>
      <c r="B68" s="26" t="s">
        <v>5</v>
      </c>
      <c r="C68" s="49">
        <v>9766</v>
      </c>
      <c r="D68" s="50">
        <v>3224218.54</v>
      </c>
      <c r="E68" s="51">
        <v>0</v>
      </c>
      <c r="F68" s="50">
        <f>D68-E68</f>
        <v>3224218.54</v>
      </c>
      <c r="G68" s="50">
        <v>57796.49</v>
      </c>
      <c r="H68" s="50">
        <v>0</v>
      </c>
      <c r="I68" s="50">
        <v>0</v>
      </c>
      <c r="J68" s="50">
        <f>G68-H68-I68</f>
        <v>57796.49</v>
      </c>
      <c r="K68" s="50">
        <v>359054.7</v>
      </c>
      <c r="L68" s="27">
        <f>(F68+J68)/C68</f>
        <v>336.06543415932833</v>
      </c>
      <c r="M68" s="27">
        <f>K68/C68</f>
        <v>36.765789473684215</v>
      </c>
      <c r="N68" s="28">
        <f>(F68+J68+K68)/C68</f>
        <v>372.83122363301254</v>
      </c>
    </row>
    <row r="69" spans="1:14" ht="15" customHeight="1">
      <c r="A69" s="25" t="s">
        <v>117</v>
      </c>
      <c r="B69" s="26" t="s">
        <v>3</v>
      </c>
      <c r="C69" s="49">
        <v>9520</v>
      </c>
      <c r="D69" s="50">
        <v>2425649.9700000002</v>
      </c>
      <c r="E69" s="51">
        <v>0</v>
      </c>
      <c r="F69" s="50">
        <f>D69-E69</f>
        <v>2425649.9700000002</v>
      </c>
      <c r="G69" s="50">
        <v>106031.9</v>
      </c>
      <c r="H69" s="50">
        <v>0</v>
      </c>
      <c r="I69" s="50">
        <v>0</v>
      </c>
      <c r="J69" s="50">
        <f>G69-H69-I69</f>
        <v>106031.9</v>
      </c>
      <c r="K69" s="50">
        <v>281898.75</v>
      </c>
      <c r="L69" s="27">
        <f>(F69+J69)/C69</f>
        <v>265.93296953781515</v>
      </c>
      <c r="M69" s="27">
        <f>K69/C69</f>
        <v>29.611213235294116</v>
      </c>
      <c r="N69" s="28">
        <f>(F69+J69+K69)/C69</f>
        <v>295.54418277310924</v>
      </c>
    </row>
    <row r="70" spans="1:14" ht="15" customHeight="1">
      <c r="A70" s="25" t="s">
        <v>95</v>
      </c>
      <c r="B70" s="26" t="s">
        <v>9</v>
      </c>
      <c r="C70" s="49">
        <v>10193</v>
      </c>
      <c r="D70" s="50">
        <v>3418711.57</v>
      </c>
      <c r="E70" s="51">
        <v>0</v>
      </c>
      <c r="F70" s="50">
        <f>D70-E70</f>
        <v>3418711.57</v>
      </c>
      <c r="G70" s="50">
        <v>143056.31</v>
      </c>
      <c r="H70" s="50">
        <v>0</v>
      </c>
      <c r="I70" s="50">
        <v>0</v>
      </c>
      <c r="J70" s="50">
        <f>G70-H70-I70</f>
        <v>143056.31</v>
      </c>
      <c r="K70" s="50">
        <v>461387.01</v>
      </c>
      <c r="L70" s="27">
        <f>(F70+J70)/C70</f>
        <v>349.43273619150398</v>
      </c>
      <c r="M70" s="27">
        <f>K70/C70</f>
        <v>45.265084862160307</v>
      </c>
      <c r="N70" s="28">
        <f>(F70+J70+K70)/C70</f>
        <v>394.69782105366426</v>
      </c>
    </row>
    <row r="71" spans="1:14" ht="15" customHeight="1">
      <c r="A71" s="25" t="s">
        <v>138</v>
      </c>
      <c r="B71" s="26" t="s">
        <v>9</v>
      </c>
      <c r="C71" s="49">
        <v>7674</v>
      </c>
      <c r="D71" s="50">
        <v>2382885.89</v>
      </c>
      <c r="E71" s="51">
        <v>0</v>
      </c>
      <c r="F71" s="50">
        <f>D71-E71</f>
        <v>2382885.89</v>
      </c>
      <c r="G71" s="50">
        <v>13236.41</v>
      </c>
      <c r="H71" s="50">
        <v>0</v>
      </c>
      <c r="I71" s="50">
        <v>0</v>
      </c>
      <c r="J71" s="50">
        <f>G71-H71-I71</f>
        <v>13236.41</v>
      </c>
      <c r="K71" s="50">
        <v>115845.69</v>
      </c>
      <c r="L71" s="27">
        <f>(F71+J71)/C71</f>
        <v>312.23902788636957</v>
      </c>
      <c r="M71" s="27">
        <f>K71/C71</f>
        <v>15.095867865519939</v>
      </c>
      <c r="N71" s="28">
        <f>(F71+J71+K71)/C71</f>
        <v>327.33489575188952</v>
      </c>
    </row>
    <row r="72" spans="1:14" ht="15" customHeight="1">
      <c r="A72" s="25" t="s">
        <v>60</v>
      </c>
      <c r="B72" s="26" t="s">
        <v>2</v>
      </c>
      <c r="C72" s="49">
        <v>12737</v>
      </c>
      <c r="D72" s="50">
        <v>4488775.43</v>
      </c>
      <c r="E72" s="51">
        <v>0</v>
      </c>
      <c r="F72" s="50">
        <f>D72-E72</f>
        <v>4488775.43</v>
      </c>
      <c r="G72" s="50">
        <v>333024.61</v>
      </c>
      <c r="H72" s="50">
        <v>0</v>
      </c>
      <c r="I72" s="50">
        <v>0</v>
      </c>
      <c r="J72" s="50">
        <f>G72-H72-I72</f>
        <v>333024.61</v>
      </c>
      <c r="K72" s="50">
        <v>2019440.71</v>
      </c>
      <c r="L72" s="27">
        <f>(F72+J72)/C72</f>
        <v>378.56638454895187</v>
      </c>
      <c r="M72" s="27">
        <f>K72/C72</f>
        <v>158.5491646384549</v>
      </c>
      <c r="N72" s="28">
        <f>(F72+J72+K72)/C72</f>
        <v>537.11554918740671</v>
      </c>
    </row>
    <row r="73" spans="1:14" ht="15" customHeight="1">
      <c r="A73" s="25" t="s">
        <v>151</v>
      </c>
      <c r="B73" s="26" t="s">
        <v>9</v>
      </c>
      <c r="C73" s="49">
        <v>13428</v>
      </c>
      <c r="D73" s="50">
        <v>4709154.88</v>
      </c>
      <c r="E73" s="51">
        <v>0</v>
      </c>
      <c r="F73" s="50">
        <f>D73-E73</f>
        <v>4709154.88</v>
      </c>
      <c r="G73" s="50">
        <v>134511.9</v>
      </c>
      <c r="H73" s="50">
        <v>0</v>
      </c>
      <c r="I73" s="50">
        <v>0</v>
      </c>
      <c r="J73" s="50">
        <f>G73-H73-I73</f>
        <v>134511.9</v>
      </c>
      <c r="K73" s="50">
        <v>805306.97</v>
      </c>
      <c r="L73" s="27">
        <f>(F73+J73)/C73</f>
        <v>360.7139395293417</v>
      </c>
      <c r="M73" s="27">
        <f>K73/C73</f>
        <v>59.972219988084596</v>
      </c>
      <c r="N73" s="28">
        <f>(F73+J73+K73)/C73</f>
        <v>420.68615951742629</v>
      </c>
    </row>
    <row r="74" spans="1:14" ht="15" customHeight="1">
      <c r="A74" s="25" t="s">
        <v>93</v>
      </c>
      <c r="B74" s="26" t="s">
        <v>0</v>
      </c>
      <c r="C74" s="49">
        <v>5909</v>
      </c>
      <c r="D74" s="50">
        <v>1648063.11</v>
      </c>
      <c r="E74" s="51">
        <v>0</v>
      </c>
      <c r="F74" s="50">
        <f>D74-E74</f>
        <v>1648063.11</v>
      </c>
      <c r="G74" s="50">
        <v>13039.88</v>
      </c>
      <c r="H74" s="50">
        <v>0</v>
      </c>
      <c r="I74" s="50">
        <v>0</v>
      </c>
      <c r="J74" s="50">
        <f>G74-H74-I74</f>
        <v>13039.88</v>
      </c>
      <c r="K74" s="50">
        <v>348782.15</v>
      </c>
      <c r="L74" s="27">
        <f>(F74+J74)/C74</f>
        <v>281.11406160094771</v>
      </c>
      <c r="M74" s="27">
        <f>K74/C74</f>
        <v>59.025579624301919</v>
      </c>
      <c r="N74" s="28">
        <f>(F74+J74+K74)/C74</f>
        <v>340.13964122524965</v>
      </c>
    </row>
    <row r="75" spans="1:14" ht="15" customHeight="1">
      <c r="A75" s="25" t="s">
        <v>84</v>
      </c>
      <c r="B75" s="26" t="s">
        <v>0</v>
      </c>
      <c r="C75" s="49">
        <v>18436</v>
      </c>
      <c r="D75" s="50">
        <v>5054607.29</v>
      </c>
      <c r="E75" s="51">
        <v>0</v>
      </c>
      <c r="F75" s="50">
        <f>D75-E75</f>
        <v>5054607.29</v>
      </c>
      <c r="G75" s="50">
        <v>112127.65</v>
      </c>
      <c r="H75" s="50">
        <v>0</v>
      </c>
      <c r="I75" s="50">
        <v>0</v>
      </c>
      <c r="J75" s="50">
        <f>G75-H75-I75</f>
        <v>112127.65</v>
      </c>
      <c r="K75" s="50">
        <v>1738192.04</v>
      </c>
      <c r="L75" s="27">
        <f>(F75+J75)/C75</f>
        <v>280.25249186374486</v>
      </c>
      <c r="M75" s="27">
        <f>K75/C75</f>
        <v>94.282492948578863</v>
      </c>
      <c r="N75" s="28">
        <f>(F75+J75+K75)/C75</f>
        <v>374.53498481232373</v>
      </c>
    </row>
    <row r="76" spans="1:14" ht="15" customHeight="1">
      <c r="A76" s="25" t="s">
        <v>1</v>
      </c>
      <c r="B76" s="26" t="s">
        <v>0</v>
      </c>
      <c r="C76" s="49">
        <v>5190</v>
      </c>
      <c r="D76" s="50">
        <v>1866672.07</v>
      </c>
      <c r="E76" s="51">
        <v>0</v>
      </c>
      <c r="F76" s="50">
        <f>D76-E76</f>
        <v>1866672.07</v>
      </c>
      <c r="G76" s="50">
        <v>23581.31</v>
      </c>
      <c r="H76" s="50">
        <v>0</v>
      </c>
      <c r="I76" s="50">
        <v>0</v>
      </c>
      <c r="J76" s="50">
        <f>G76-H76-I76</f>
        <v>23581.31</v>
      </c>
      <c r="K76" s="50">
        <v>468149.44</v>
      </c>
      <c r="L76" s="27">
        <f>(F76+J76)/C76</f>
        <v>364.21067052023125</v>
      </c>
      <c r="M76" s="27">
        <f>K76/C76</f>
        <v>90.202204238920999</v>
      </c>
      <c r="N76" s="28">
        <f>(F76+J76+K76)/C76</f>
        <v>454.41287475915226</v>
      </c>
    </row>
    <row r="77" spans="1:14" ht="15" customHeight="1">
      <c r="A77" s="25" t="s">
        <v>66</v>
      </c>
      <c r="B77" s="26" t="s">
        <v>9</v>
      </c>
      <c r="C77" s="49">
        <v>12903</v>
      </c>
      <c r="D77" s="50">
        <v>5436735.2199999997</v>
      </c>
      <c r="E77" s="51">
        <v>0</v>
      </c>
      <c r="F77" s="50">
        <f>D77-E77</f>
        <v>5436735.2199999997</v>
      </c>
      <c r="G77" s="50">
        <v>165593.96</v>
      </c>
      <c r="H77" s="50">
        <v>0</v>
      </c>
      <c r="I77" s="50">
        <v>0</v>
      </c>
      <c r="J77" s="50">
        <f>G77-H77-I77</f>
        <v>165593.96</v>
      </c>
      <c r="K77" s="50">
        <v>576638.79</v>
      </c>
      <c r="L77" s="27">
        <f>(F77+J77)/C77</f>
        <v>434.18810974192047</v>
      </c>
      <c r="M77" s="27">
        <f>K77/C77</f>
        <v>44.690288305045343</v>
      </c>
      <c r="N77" s="28">
        <f>(F77+J77+K77)/C77</f>
        <v>478.8783980469658</v>
      </c>
    </row>
    <row r="78" spans="1:14" ht="15" customHeight="1">
      <c r="A78" s="25" t="s">
        <v>34</v>
      </c>
      <c r="B78" s="26" t="s">
        <v>9</v>
      </c>
      <c r="C78" s="49">
        <v>6464</v>
      </c>
      <c r="D78" s="50">
        <v>2760477.42</v>
      </c>
      <c r="E78" s="51">
        <v>0</v>
      </c>
      <c r="F78" s="50">
        <f>D78-E78</f>
        <v>2760477.42</v>
      </c>
      <c r="G78" s="50">
        <v>35075.269999999997</v>
      </c>
      <c r="H78" s="50">
        <v>0</v>
      </c>
      <c r="I78" s="50">
        <v>0</v>
      </c>
      <c r="J78" s="50">
        <f>G78-H78-I78</f>
        <v>35075.269999999997</v>
      </c>
      <c r="K78" s="50">
        <v>1028598.29</v>
      </c>
      <c r="L78" s="27">
        <f>(F78+J78)/C78</f>
        <v>432.4803047648515</v>
      </c>
      <c r="M78" s="27">
        <f>K78/C78</f>
        <v>159.12721070544555</v>
      </c>
      <c r="N78" s="28">
        <f>(F78+J78+K78)/C78</f>
        <v>591.60751547029702</v>
      </c>
    </row>
    <row r="79" spans="1:14" ht="15" customHeight="1">
      <c r="A79" s="25" t="s">
        <v>70</v>
      </c>
      <c r="B79" s="26" t="s">
        <v>4</v>
      </c>
      <c r="C79" s="49">
        <v>5744</v>
      </c>
      <c r="D79" s="50">
        <v>1632580.14</v>
      </c>
      <c r="E79" s="51">
        <v>0</v>
      </c>
      <c r="F79" s="50">
        <f>D79-E79</f>
        <v>1632580.14</v>
      </c>
      <c r="G79" s="50">
        <v>21652</v>
      </c>
      <c r="H79" s="50">
        <v>0</v>
      </c>
      <c r="I79" s="50">
        <v>0</v>
      </c>
      <c r="J79" s="50">
        <f>G79-H79-I79</f>
        <v>21652</v>
      </c>
      <c r="K79" s="50">
        <v>900506.8</v>
      </c>
      <c r="L79" s="27">
        <f>(F79+J79)/C79</f>
        <v>287.99306058495819</v>
      </c>
      <c r="M79" s="27">
        <f>K79/C79</f>
        <v>156.77346796657383</v>
      </c>
      <c r="N79" s="28">
        <f>(F79+J79+K79)/C79</f>
        <v>444.76652855153202</v>
      </c>
    </row>
    <row r="80" spans="1:14" ht="15" customHeight="1">
      <c r="A80" s="25" t="s">
        <v>109</v>
      </c>
      <c r="B80" s="26" t="s">
        <v>3</v>
      </c>
      <c r="C80" s="49">
        <v>17917</v>
      </c>
      <c r="D80" s="50">
        <v>5504042.5</v>
      </c>
      <c r="E80" s="51">
        <v>0</v>
      </c>
      <c r="F80" s="50">
        <f>D80-E80</f>
        <v>5504042.5</v>
      </c>
      <c r="G80" s="50">
        <v>132413.51</v>
      </c>
      <c r="H80" s="50">
        <v>0</v>
      </c>
      <c r="I80" s="50">
        <v>0</v>
      </c>
      <c r="J80" s="50">
        <f>G80-H80-I80</f>
        <v>132413.51</v>
      </c>
      <c r="K80" s="50">
        <v>909694.73</v>
      </c>
      <c r="L80" s="27">
        <f>(F80+J80)/C80</f>
        <v>314.58704079924092</v>
      </c>
      <c r="M80" s="27">
        <f>K80/C80</f>
        <v>50.772714740190878</v>
      </c>
      <c r="N80" s="28">
        <f>(F80+J80+K80)/C80</f>
        <v>365.35975553943183</v>
      </c>
    </row>
    <row r="81" spans="1:14" ht="15" customHeight="1">
      <c r="A81" s="25" t="s">
        <v>152</v>
      </c>
      <c r="B81" s="26" t="s">
        <v>3</v>
      </c>
      <c r="C81" s="49">
        <v>19432</v>
      </c>
      <c r="D81" s="50">
        <v>6345631.3099999996</v>
      </c>
      <c r="E81" s="51">
        <v>0</v>
      </c>
      <c r="F81" s="50">
        <f>D81-E81</f>
        <v>6345631.3099999996</v>
      </c>
      <c r="G81" s="50">
        <v>128436.48</v>
      </c>
      <c r="H81" s="50">
        <v>0</v>
      </c>
      <c r="I81" s="50">
        <v>0</v>
      </c>
      <c r="J81" s="50">
        <f>G81-H81-I81</f>
        <v>128436.48</v>
      </c>
      <c r="K81" s="50">
        <v>741227.46</v>
      </c>
      <c r="L81" s="27">
        <f>(F81+J81)/C81</f>
        <v>333.16528355290245</v>
      </c>
      <c r="M81" s="27">
        <f>K81/C81</f>
        <v>38.144681967888019</v>
      </c>
      <c r="N81" s="28">
        <f>(F81+J81+K81)/C81</f>
        <v>371.30996552079046</v>
      </c>
    </row>
    <row r="82" spans="1:14" ht="15" customHeight="1">
      <c r="A82" s="25" t="s">
        <v>90</v>
      </c>
      <c r="B82" s="26" t="s">
        <v>0</v>
      </c>
      <c r="C82" s="49">
        <v>7195</v>
      </c>
      <c r="D82" s="50">
        <v>2429957.92</v>
      </c>
      <c r="E82" s="51">
        <v>0</v>
      </c>
      <c r="F82" s="50">
        <f>D82-E82</f>
        <v>2429957.92</v>
      </c>
      <c r="G82" s="50">
        <v>63254.76</v>
      </c>
      <c r="H82" s="50">
        <v>0</v>
      </c>
      <c r="I82" s="50">
        <v>0</v>
      </c>
      <c r="J82" s="50">
        <f>G82-H82-I82</f>
        <v>63254.76</v>
      </c>
      <c r="K82" s="50">
        <v>763166.12</v>
      </c>
      <c r="L82" s="27">
        <f>(F82+J82)/C82</f>
        <v>346.52017790132032</v>
      </c>
      <c r="M82" s="27">
        <f>K82/C82</f>
        <v>106.06895343988882</v>
      </c>
      <c r="N82" s="28">
        <f>(F82+J82+K82)/C82</f>
        <v>452.58913134120917</v>
      </c>
    </row>
    <row r="83" spans="1:14" ht="15" customHeight="1">
      <c r="A83" s="25" t="s">
        <v>173</v>
      </c>
      <c r="B83" s="26" t="s">
        <v>0</v>
      </c>
      <c r="C83" s="49">
        <v>10399</v>
      </c>
      <c r="D83" s="50">
        <v>2422295.5699999998</v>
      </c>
      <c r="E83" s="51">
        <v>0</v>
      </c>
      <c r="F83" s="50">
        <f>D83-E83</f>
        <v>2422295.5699999998</v>
      </c>
      <c r="G83" s="50">
        <v>35021.089999999997</v>
      </c>
      <c r="H83" s="50">
        <v>0</v>
      </c>
      <c r="I83" s="50">
        <v>0</v>
      </c>
      <c r="J83" s="50">
        <f>G83-H83-I83</f>
        <v>35021.089999999997</v>
      </c>
      <c r="K83" s="50">
        <v>1091148.8899999999</v>
      </c>
      <c r="L83" s="27">
        <f>(F83+J83)/C83</f>
        <v>236.30316953553222</v>
      </c>
      <c r="M83" s="27">
        <f>K83/C83</f>
        <v>104.92825175497643</v>
      </c>
      <c r="N83" s="28">
        <f>(F83+J83+K83)/C83</f>
        <v>341.23142129050871</v>
      </c>
    </row>
    <row r="84" spans="1:14" ht="15" customHeight="1">
      <c r="A84" s="25" t="s">
        <v>100</v>
      </c>
      <c r="B84" s="26" t="s">
        <v>0</v>
      </c>
      <c r="C84" s="49">
        <v>12035</v>
      </c>
      <c r="D84" s="50">
        <v>2841573.44</v>
      </c>
      <c r="E84" s="51">
        <v>0</v>
      </c>
      <c r="F84" s="50">
        <f>D84-E84</f>
        <v>2841573.44</v>
      </c>
      <c r="G84" s="50">
        <v>119855.69</v>
      </c>
      <c r="H84" s="50">
        <v>0</v>
      </c>
      <c r="I84" s="50">
        <v>0</v>
      </c>
      <c r="J84" s="50">
        <f>G84-H84-I84</f>
        <v>119855.69</v>
      </c>
      <c r="K84" s="50">
        <v>1129986.8799999999</v>
      </c>
      <c r="L84" s="27">
        <f>(F84+J84)/C84</f>
        <v>246.06806231823847</v>
      </c>
      <c r="M84" s="27">
        <f>K84/C84</f>
        <v>93.891722476111326</v>
      </c>
      <c r="N84" s="28">
        <f>(F84+J84+K84)/C84</f>
        <v>339.95978479434979</v>
      </c>
    </row>
    <row r="85" spans="1:14" ht="15" customHeight="1">
      <c r="A85" s="25" t="s">
        <v>153</v>
      </c>
      <c r="B85" s="26" t="s">
        <v>0</v>
      </c>
      <c r="C85" s="49">
        <v>10065</v>
      </c>
      <c r="D85" s="50">
        <v>2926339.2</v>
      </c>
      <c r="E85" s="51">
        <v>0</v>
      </c>
      <c r="F85" s="50">
        <f>D85-E85</f>
        <v>2926339.2</v>
      </c>
      <c r="G85" s="50">
        <v>116206.61</v>
      </c>
      <c r="H85" s="50">
        <v>0</v>
      </c>
      <c r="I85" s="50">
        <v>0</v>
      </c>
      <c r="J85" s="50">
        <f>G85-H85-I85</f>
        <v>116206.61</v>
      </c>
      <c r="K85" s="50">
        <v>1280050.52</v>
      </c>
      <c r="L85" s="27">
        <f>(F85+J85)/C85</f>
        <v>302.28969796323895</v>
      </c>
      <c r="M85" s="27">
        <f>K85/C85</f>
        <v>127.17839244908097</v>
      </c>
      <c r="N85" s="28">
        <f>(F85+J85+K85)/C85</f>
        <v>429.46809041231995</v>
      </c>
    </row>
    <row r="86" spans="1:14" ht="15" customHeight="1">
      <c r="A86" s="25" t="s">
        <v>136</v>
      </c>
      <c r="B86" s="26" t="s">
        <v>9</v>
      </c>
      <c r="C86" s="49">
        <v>5825</v>
      </c>
      <c r="D86" s="50">
        <v>1931424.8</v>
      </c>
      <c r="E86" s="51">
        <v>0</v>
      </c>
      <c r="F86" s="50">
        <f>D86-E86</f>
        <v>1931424.8</v>
      </c>
      <c r="G86" s="50">
        <v>23673.13</v>
      </c>
      <c r="H86" s="50">
        <v>0</v>
      </c>
      <c r="I86" s="50">
        <v>0</v>
      </c>
      <c r="J86" s="50">
        <f>G86-H86-I86</f>
        <v>23673.13</v>
      </c>
      <c r="K86" s="50">
        <v>232330.93</v>
      </c>
      <c r="L86" s="27">
        <f>(F86+J86)/C86</f>
        <v>335.63912961373387</v>
      </c>
      <c r="M86" s="27">
        <f>K86/C86</f>
        <v>39.885138197424894</v>
      </c>
      <c r="N86" s="28">
        <f>(F86+J86+K86)/C86</f>
        <v>375.52426781115878</v>
      </c>
    </row>
    <row r="87" spans="1:14" ht="15" customHeight="1">
      <c r="A87" s="25" t="s">
        <v>124</v>
      </c>
      <c r="B87" s="26" t="s">
        <v>0</v>
      </c>
      <c r="C87" s="49">
        <v>5120</v>
      </c>
      <c r="D87" s="50">
        <v>1029895.84</v>
      </c>
      <c r="E87" s="51">
        <v>0</v>
      </c>
      <c r="F87" s="50">
        <f>D87-E87</f>
        <v>1029895.84</v>
      </c>
      <c r="G87" s="50">
        <v>27556.18</v>
      </c>
      <c r="H87" s="50">
        <v>0</v>
      </c>
      <c r="I87" s="50">
        <v>0</v>
      </c>
      <c r="J87" s="50">
        <f>G87-H87-I87</f>
        <v>27556.18</v>
      </c>
      <c r="K87" s="50">
        <v>766491.79</v>
      </c>
      <c r="L87" s="27">
        <f>(F87+J87)/C87</f>
        <v>206.53359765625001</v>
      </c>
      <c r="M87" s="27">
        <f>K87/C87</f>
        <v>149.70542773437501</v>
      </c>
      <c r="N87" s="28">
        <f>(F87+J87+K87)/C87</f>
        <v>356.23902539062499</v>
      </c>
    </row>
    <row r="88" spans="1:14" ht="15" customHeight="1">
      <c r="A88" s="25" t="s">
        <v>140</v>
      </c>
      <c r="B88" s="26" t="s">
        <v>6</v>
      </c>
      <c r="C88" s="49">
        <v>6707</v>
      </c>
      <c r="D88" s="50">
        <v>2070911.36</v>
      </c>
      <c r="E88" s="51">
        <v>0</v>
      </c>
      <c r="F88" s="50">
        <f>D88-E88</f>
        <v>2070911.36</v>
      </c>
      <c r="G88" s="50">
        <v>-9723.86</v>
      </c>
      <c r="H88" s="50">
        <v>0</v>
      </c>
      <c r="I88" s="50">
        <v>0</v>
      </c>
      <c r="J88" s="50">
        <f>G88-H88-I88</f>
        <v>-9723.86</v>
      </c>
      <c r="K88" s="50">
        <v>236823.52</v>
      </c>
      <c r="L88" s="27">
        <f>(F88+J88)/C88</f>
        <v>307.31884598181006</v>
      </c>
      <c r="M88" s="27">
        <f>K88/C88</f>
        <v>35.309903086327715</v>
      </c>
      <c r="N88" s="28">
        <f>(F88+J88+K88)/C88</f>
        <v>342.62874906813778</v>
      </c>
    </row>
    <row r="89" spans="1:14" ht="15" customHeight="1">
      <c r="A89" s="25" t="s">
        <v>107</v>
      </c>
      <c r="B89" s="26" t="s">
        <v>9</v>
      </c>
      <c r="C89" s="49">
        <v>18630</v>
      </c>
      <c r="D89" s="50">
        <v>5594698.7800000003</v>
      </c>
      <c r="E89" s="51">
        <v>0</v>
      </c>
      <c r="F89" s="50">
        <f>D89-E89</f>
        <v>5594698.7800000003</v>
      </c>
      <c r="G89" s="50">
        <v>228875.88</v>
      </c>
      <c r="H89" s="50">
        <v>0</v>
      </c>
      <c r="I89" s="50">
        <v>0</v>
      </c>
      <c r="J89" s="50">
        <f>G89-H89-I89</f>
        <v>228875.88</v>
      </c>
      <c r="K89" s="50">
        <v>1235655.82</v>
      </c>
      <c r="L89" s="27">
        <f>(F89+J89)/C89</f>
        <v>312.59123242082666</v>
      </c>
      <c r="M89" s="27">
        <f>K89/C89</f>
        <v>66.326130971551265</v>
      </c>
      <c r="N89" s="28">
        <f>(F89+J89+K89)/C89</f>
        <v>378.91736339237792</v>
      </c>
    </row>
    <row r="90" spans="1:14" ht="15" customHeight="1">
      <c r="A90" s="25" t="s">
        <v>116</v>
      </c>
      <c r="B90" s="26" t="s">
        <v>3</v>
      </c>
      <c r="C90" s="49">
        <v>5480</v>
      </c>
      <c r="D90" s="50">
        <v>1254946.1200000001</v>
      </c>
      <c r="E90" s="51">
        <v>0</v>
      </c>
      <c r="F90" s="50">
        <f>D90-E90</f>
        <v>1254946.1200000001</v>
      </c>
      <c r="G90" s="50">
        <v>28940.19</v>
      </c>
      <c r="H90" s="50">
        <v>0</v>
      </c>
      <c r="I90" s="50">
        <v>0</v>
      </c>
      <c r="J90" s="50">
        <f>G90-H90-I90</f>
        <v>28940.19</v>
      </c>
      <c r="K90" s="50">
        <v>262123.76</v>
      </c>
      <c r="L90" s="27">
        <f>(F90+J90)/C90</f>
        <v>234.28582299270073</v>
      </c>
      <c r="M90" s="27">
        <f>K90/C90</f>
        <v>47.83280291970803</v>
      </c>
      <c r="N90" s="28">
        <f>(F90+J90+K90)/C90</f>
        <v>282.11862591240879</v>
      </c>
    </row>
    <row r="91" spans="1:14" ht="15" customHeight="1">
      <c r="A91" s="25" t="s">
        <v>74</v>
      </c>
      <c r="B91" s="26" t="s">
        <v>4</v>
      </c>
      <c r="C91" s="49">
        <v>11328</v>
      </c>
      <c r="D91" s="50">
        <v>3564209.38</v>
      </c>
      <c r="E91" s="51">
        <v>0</v>
      </c>
      <c r="F91" s="50">
        <f>D91-E91</f>
        <v>3564209.38</v>
      </c>
      <c r="G91" s="50">
        <v>93625.32</v>
      </c>
      <c r="H91" s="50">
        <v>0</v>
      </c>
      <c r="I91" s="50">
        <v>0</v>
      </c>
      <c r="J91" s="50">
        <f>G91-H91-I91</f>
        <v>93625.32</v>
      </c>
      <c r="K91" s="50">
        <v>1716574.26</v>
      </c>
      <c r="L91" s="27">
        <f>(F91+J91)/C91</f>
        <v>322.90207450564969</v>
      </c>
      <c r="M91" s="27">
        <f>K91/C91</f>
        <v>151.53374470338983</v>
      </c>
      <c r="N91" s="28">
        <f>(F91+J91+K91)/C91</f>
        <v>474.43581920903955</v>
      </c>
    </row>
    <row r="92" spans="1:14" ht="15" customHeight="1">
      <c r="A92" s="25" t="s">
        <v>23</v>
      </c>
      <c r="B92" s="26" t="s">
        <v>7</v>
      </c>
      <c r="C92" s="49">
        <v>16439</v>
      </c>
      <c r="D92" s="50">
        <v>22133771.809999999</v>
      </c>
      <c r="E92" s="51">
        <v>0</v>
      </c>
      <c r="F92" s="50">
        <f>D92-E92</f>
        <v>22133771.809999999</v>
      </c>
      <c r="G92" s="50">
        <v>2171363.4900000002</v>
      </c>
      <c r="H92" s="50">
        <v>0</v>
      </c>
      <c r="I92" s="50">
        <v>0</v>
      </c>
      <c r="J92" s="50">
        <f>G92-H92-I92</f>
        <v>2171363.4900000002</v>
      </c>
      <c r="K92" s="50">
        <v>1100898.55</v>
      </c>
      <c r="L92" s="27">
        <f>(F92+J92)/C92</f>
        <v>1478.5044893241679</v>
      </c>
      <c r="M92" s="27">
        <f>K92/C92</f>
        <v>66.968705517367241</v>
      </c>
      <c r="N92" s="28">
        <f>(F92+J92+K92)/C92</f>
        <v>1545.4731948415351</v>
      </c>
    </row>
    <row r="93" spans="1:14" ht="15" customHeight="1">
      <c r="A93" s="25" t="s">
        <v>77</v>
      </c>
      <c r="B93" s="26" t="s">
        <v>9</v>
      </c>
      <c r="C93" s="49">
        <v>19329</v>
      </c>
      <c r="D93" s="50">
        <v>7173038.1900000004</v>
      </c>
      <c r="E93" s="51">
        <v>0</v>
      </c>
      <c r="F93" s="50">
        <f>D93-E93</f>
        <v>7173038.1900000004</v>
      </c>
      <c r="G93" s="50">
        <v>111068.72</v>
      </c>
      <c r="H93" s="50">
        <v>0</v>
      </c>
      <c r="I93" s="50">
        <v>0</v>
      </c>
      <c r="J93" s="50">
        <f>G93-H93-I93</f>
        <v>111068.72</v>
      </c>
      <c r="K93" s="50">
        <v>1201712.43</v>
      </c>
      <c r="L93" s="27">
        <f>(F93+J93)/C93</f>
        <v>376.84861658647628</v>
      </c>
      <c r="M93" s="27">
        <f>K93/C93</f>
        <v>62.171474468415333</v>
      </c>
      <c r="N93" s="28">
        <f>(F93+J93+K93)/C93</f>
        <v>439.02009105489162</v>
      </c>
    </row>
    <row r="94" spans="1:14" ht="15" customHeight="1">
      <c r="A94" s="25" t="s">
        <v>52</v>
      </c>
      <c r="B94" s="26" t="s">
        <v>4</v>
      </c>
      <c r="C94" s="49">
        <v>6763</v>
      </c>
      <c r="D94" s="50">
        <v>2218571.5699999998</v>
      </c>
      <c r="E94" s="51">
        <v>0</v>
      </c>
      <c r="F94" s="50">
        <f>D94-E94</f>
        <v>2218571.5699999998</v>
      </c>
      <c r="G94" s="50">
        <v>48598.15</v>
      </c>
      <c r="H94" s="50">
        <v>0</v>
      </c>
      <c r="I94" s="50">
        <v>0</v>
      </c>
      <c r="J94" s="50">
        <f>G94-H94-I94</f>
        <v>48598.15</v>
      </c>
      <c r="K94" s="50">
        <v>1159294.33</v>
      </c>
      <c r="L94" s="27">
        <f>(F94+J94)/C94</f>
        <v>335.23136477894423</v>
      </c>
      <c r="M94" s="27">
        <f>K94/C94</f>
        <v>171.41717137365075</v>
      </c>
      <c r="N94" s="28">
        <f>(F94+J94+K94)/C94</f>
        <v>506.648536152595</v>
      </c>
    </row>
    <row r="95" spans="1:14" ht="15" customHeight="1">
      <c r="A95" s="25" t="s">
        <v>170</v>
      </c>
      <c r="B95" s="26" t="s">
        <v>6</v>
      </c>
      <c r="C95" s="49">
        <v>11773</v>
      </c>
      <c r="D95" s="50">
        <v>4296309.2</v>
      </c>
      <c r="E95" s="51">
        <v>0</v>
      </c>
      <c r="F95" s="50">
        <f>D95-E95</f>
        <v>4296309.2</v>
      </c>
      <c r="G95" s="50">
        <v>277047.83</v>
      </c>
      <c r="H95" s="50">
        <v>0</v>
      </c>
      <c r="I95" s="50">
        <v>0</v>
      </c>
      <c r="J95" s="50">
        <f>G95-H95-I95</f>
        <v>277047.83</v>
      </c>
      <c r="K95" s="50">
        <v>1393409.31</v>
      </c>
      <c r="L95" s="27">
        <f>(F95+J95)/C95</f>
        <v>388.46148220504546</v>
      </c>
      <c r="M95" s="27">
        <f>K95/C95</f>
        <v>118.35635012316317</v>
      </c>
      <c r="N95" s="28">
        <f>(F95+J95+K95)/C95</f>
        <v>506.81783232820862</v>
      </c>
    </row>
    <row r="96" spans="1:14" ht="15" customHeight="1">
      <c r="A96" s="25" t="s">
        <v>69</v>
      </c>
      <c r="B96" s="26" t="s">
        <v>4</v>
      </c>
      <c r="C96" s="49">
        <v>9997</v>
      </c>
      <c r="D96" s="50">
        <v>3027425.9</v>
      </c>
      <c r="E96" s="51">
        <v>0</v>
      </c>
      <c r="F96" s="50">
        <f>D96-E96</f>
        <v>3027425.9</v>
      </c>
      <c r="G96" s="50">
        <v>347791.23</v>
      </c>
      <c r="H96" s="50">
        <v>0</v>
      </c>
      <c r="I96" s="50">
        <v>0</v>
      </c>
      <c r="J96" s="50">
        <f>G96-H96-I96</f>
        <v>347791.23</v>
      </c>
      <c r="K96" s="50">
        <v>1744209.73</v>
      </c>
      <c r="L96" s="27">
        <f>(F96+J96)/C96</f>
        <v>337.62299989996995</v>
      </c>
      <c r="M96" s="27">
        <f>K96/C96</f>
        <v>174.47331499449834</v>
      </c>
      <c r="N96" s="28">
        <f>(F96+J96+K96)/C96</f>
        <v>512.09631489446826</v>
      </c>
    </row>
    <row r="97" spans="1:14" ht="15" customHeight="1">
      <c r="A97" s="25" t="s">
        <v>24</v>
      </c>
      <c r="B97" s="26" t="s">
        <v>3</v>
      </c>
      <c r="C97" s="49">
        <v>6778</v>
      </c>
      <c r="D97" s="50">
        <v>7140878.6299999999</v>
      </c>
      <c r="E97" s="51">
        <v>0</v>
      </c>
      <c r="F97" s="50">
        <f>D97-E97</f>
        <v>7140878.6299999999</v>
      </c>
      <c r="G97" s="50">
        <v>114367.82</v>
      </c>
      <c r="H97" s="50">
        <v>0</v>
      </c>
      <c r="I97" s="50">
        <v>0</v>
      </c>
      <c r="J97" s="50">
        <f>G97-H97-I97</f>
        <v>114367.82</v>
      </c>
      <c r="K97" s="50">
        <v>625707.17000000004</v>
      </c>
      <c r="L97" s="27">
        <f>(F97+J97)/C97</f>
        <v>1070.4111020950133</v>
      </c>
      <c r="M97" s="27">
        <f>K97/C97</f>
        <v>92.314424609029217</v>
      </c>
      <c r="N97" s="28">
        <f>(F97+J97+K97)/C97</f>
        <v>1162.7255267040425</v>
      </c>
    </row>
    <row r="98" spans="1:14" ht="15" customHeight="1">
      <c r="A98" s="25" t="s">
        <v>40</v>
      </c>
      <c r="B98" s="26" t="s">
        <v>3</v>
      </c>
      <c r="C98" s="49">
        <v>9191</v>
      </c>
      <c r="D98" s="50">
        <v>3088284.91</v>
      </c>
      <c r="E98" s="51">
        <v>0</v>
      </c>
      <c r="F98" s="50">
        <f>D98-E98</f>
        <v>3088284.91</v>
      </c>
      <c r="G98" s="50">
        <v>66293.73</v>
      </c>
      <c r="H98" s="50">
        <v>0</v>
      </c>
      <c r="I98" s="50">
        <v>0</v>
      </c>
      <c r="J98" s="50">
        <f>G98-H98-I98</f>
        <v>66293.73</v>
      </c>
      <c r="K98" s="50">
        <v>764542.6</v>
      </c>
      <c r="L98" s="27">
        <f>(F98+J98)/C98</f>
        <v>343.22474594712219</v>
      </c>
      <c r="M98" s="27">
        <f>K98/C98</f>
        <v>83.183832009574587</v>
      </c>
      <c r="N98" s="28">
        <f>(F98+J98+K98)/C98</f>
        <v>426.40857795669677</v>
      </c>
    </row>
    <row r="99" spans="1:14" ht="15" customHeight="1">
      <c r="A99" s="25" t="s">
        <v>8</v>
      </c>
      <c r="B99" s="26" t="s">
        <v>7</v>
      </c>
      <c r="C99" s="49">
        <v>5276</v>
      </c>
      <c r="D99" s="50">
        <v>1588931.91</v>
      </c>
      <c r="E99" s="51">
        <v>0</v>
      </c>
      <c r="F99" s="50">
        <f>D99-E99</f>
        <v>1588931.91</v>
      </c>
      <c r="G99" s="50">
        <v>66311.83</v>
      </c>
      <c r="H99" s="50">
        <v>0</v>
      </c>
      <c r="I99" s="50">
        <v>0</v>
      </c>
      <c r="J99" s="50">
        <f>G99-H99-I99</f>
        <v>66311.83</v>
      </c>
      <c r="K99" s="50">
        <v>782462.17</v>
      </c>
      <c r="L99" s="27">
        <f>(F99+J99)/C99</f>
        <v>313.73080742987111</v>
      </c>
      <c r="M99" s="27">
        <f>K99/C99</f>
        <v>148.30594579226687</v>
      </c>
      <c r="N99" s="28">
        <f>(F99+J99+K99)/C99</f>
        <v>462.03675322213803</v>
      </c>
    </row>
    <row r="100" spans="1:14" ht="15" customHeight="1">
      <c r="A100" s="25" t="s">
        <v>28</v>
      </c>
      <c r="B100" s="26" t="s">
        <v>0</v>
      </c>
      <c r="C100" s="49">
        <v>8007</v>
      </c>
      <c r="D100" s="50">
        <v>5618016.2000000002</v>
      </c>
      <c r="E100" s="51">
        <v>0</v>
      </c>
      <c r="F100" s="50">
        <f>D100-E100</f>
        <v>5618016.2000000002</v>
      </c>
      <c r="G100" s="50">
        <v>145040.60999999999</v>
      </c>
      <c r="H100" s="50">
        <v>0</v>
      </c>
      <c r="I100" s="50">
        <v>0</v>
      </c>
      <c r="J100" s="50">
        <f>G100-H100-I100</f>
        <v>145040.60999999999</v>
      </c>
      <c r="K100" s="50">
        <v>2791459.38</v>
      </c>
      <c r="L100" s="27">
        <f>(F100+J100)/C100</f>
        <v>719.7523179717748</v>
      </c>
      <c r="M100" s="27">
        <f>K100/C100</f>
        <v>348.62737354814539</v>
      </c>
      <c r="N100" s="28">
        <f>(F100+J100+K100)/C100</f>
        <v>1068.3796915199202</v>
      </c>
    </row>
    <row r="101" spans="1:14" ht="15" customHeight="1">
      <c r="A101" s="25" t="s">
        <v>120</v>
      </c>
      <c r="B101" s="26" t="s">
        <v>0</v>
      </c>
      <c r="C101" s="49">
        <v>5313</v>
      </c>
      <c r="D101" s="50">
        <v>1348781.2</v>
      </c>
      <c r="E101" s="51">
        <v>0</v>
      </c>
      <c r="F101" s="50">
        <f>D101-E101</f>
        <v>1348781.2</v>
      </c>
      <c r="G101" s="50">
        <v>28525.64</v>
      </c>
      <c r="H101" s="50">
        <v>0</v>
      </c>
      <c r="I101" s="50">
        <v>0</v>
      </c>
      <c r="J101" s="50">
        <f>G101-H101-I101</f>
        <v>28525.64</v>
      </c>
      <c r="K101" s="50">
        <v>312437.25</v>
      </c>
      <c r="L101" s="27">
        <f>(F101+J101)/C101</f>
        <v>259.23335968379445</v>
      </c>
      <c r="M101" s="27">
        <f>K101/C101</f>
        <v>58.806182947487294</v>
      </c>
      <c r="N101" s="28">
        <f>(F101+J101+K101)/C101</f>
        <v>318.03954263128173</v>
      </c>
    </row>
    <row r="102" spans="1:14" ht="15" customHeight="1">
      <c r="A102" s="25" t="s">
        <v>72</v>
      </c>
      <c r="B102" s="26" t="s">
        <v>9</v>
      </c>
      <c r="C102" s="49">
        <v>7053</v>
      </c>
      <c r="D102" s="50">
        <v>2063567.49</v>
      </c>
      <c r="E102" s="51">
        <v>0</v>
      </c>
      <c r="F102" s="50">
        <f>D102-E102</f>
        <v>2063567.49</v>
      </c>
      <c r="G102" s="50">
        <v>62199.66</v>
      </c>
      <c r="H102" s="50">
        <v>0</v>
      </c>
      <c r="I102" s="50">
        <v>0</v>
      </c>
      <c r="J102" s="50">
        <f>G102-H102-I102</f>
        <v>62199.66</v>
      </c>
      <c r="K102" s="50">
        <v>916591.38</v>
      </c>
      <c r="L102" s="27">
        <f>(F102+J102)/C102</f>
        <v>301.39900042535089</v>
      </c>
      <c r="M102" s="27">
        <f>K102/C102</f>
        <v>129.95766056997022</v>
      </c>
      <c r="N102" s="28">
        <f>(F102+J102+K102)/C102</f>
        <v>431.35666099532114</v>
      </c>
    </row>
    <row r="103" spans="1:14" ht="15" customHeight="1">
      <c r="A103" s="25" t="s">
        <v>55</v>
      </c>
      <c r="B103" s="26" t="s">
        <v>5</v>
      </c>
      <c r="C103" s="49">
        <v>9293</v>
      </c>
      <c r="D103" s="50">
        <v>3830744.66</v>
      </c>
      <c r="E103" s="51">
        <v>0</v>
      </c>
      <c r="F103" s="50">
        <f>D103-E103</f>
        <v>3830744.66</v>
      </c>
      <c r="G103" s="50">
        <v>181724.52</v>
      </c>
      <c r="H103" s="50">
        <v>0</v>
      </c>
      <c r="I103" s="50">
        <v>0</v>
      </c>
      <c r="J103" s="50">
        <f>G103-H103-I103</f>
        <v>181724.52</v>
      </c>
      <c r="K103" s="50">
        <v>244470.04</v>
      </c>
      <c r="L103" s="27">
        <f>(F103+J103)/C103</f>
        <v>431.77328957279673</v>
      </c>
      <c r="M103" s="27">
        <f>K103/C103</f>
        <v>26.30690196922415</v>
      </c>
      <c r="N103" s="28">
        <f>(F103+J103+K103)/C103</f>
        <v>458.08019154202083</v>
      </c>
    </row>
    <row r="104" spans="1:14" ht="15" customHeight="1">
      <c r="A104" s="25" t="s">
        <v>133</v>
      </c>
      <c r="B104" s="26" t="s">
        <v>5</v>
      </c>
      <c r="C104" s="49">
        <v>5341</v>
      </c>
      <c r="D104" s="50">
        <v>1272479.3899999999</v>
      </c>
      <c r="E104" s="51">
        <v>0</v>
      </c>
      <c r="F104" s="50">
        <f>D104-E104</f>
        <v>1272479.3899999999</v>
      </c>
      <c r="G104" s="50">
        <v>29534.04</v>
      </c>
      <c r="H104" s="50">
        <v>0</v>
      </c>
      <c r="I104" s="50">
        <v>0</v>
      </c>
      <c r="J104" s="50">
        <f>G104-H104-I104</f>
        <v>29534.04</v>
      </c>
      <c r="K104" s="50">
        <v>186673.17</v>
      </c>
      <c r="L104" s="27">
        <f>(F104+J104)/C104</f>
        <v>243.7770885601947</v>
      </c>
      <c r="M104" s="27">
        <f>K104/C104</f>
        <v>34.95097734506647</v>
      </c>
      <c r="N104" s="28">
        <f>(F104+J104+K104)/C104</f>
        <v>278.72806590526113</v>
      </c>
    </row>
    <row r="105" spans="1:14" ht="15" customHeight="1">
      <c r="A105" s="25" t="s">
        <v>67</v>
      </c>
      <c r="B105" s="26" t="s">
        <v>0</v>
      </c>
      <c r="C105" s="49">
        <v>14348</v>
      </c>
      <c r="D105" s="50">
        <v>4084136.83</v>
      </c>
      <c r="E105" s="51">
        <v>0</v>
      </c>
      <c r="F105" s="50">
        <f>D105-E105</f>
        <v>4084136.83</v>
      </c>
      <c r="G105" s="50">
        <v>164936.09</v>
      </c>
      <c r="H105" s="50">
        <v>0</v>
      </c>
      <c r="I105" s="50">
        <v>0</v>
      </c>
      <c r="J105" s="50">
        <f>G105-H105-I105</f>
        <v>164936.09</v>
      </c>
      <c r="K105" s="50">
        <v>1653699.17</v>
      </c>
      <c r="L105" s="27">
        <f>(F105+J105)/C105</f>
        <v>296.14391692221909</v>
      </c>
      <c r="M105" s="27">
        <f>K105/C105</f>
        <v>115.2564238918316</v>
      </c>
      <c r="N105" s="28">
        <f>(F105+J105+K105)/C105</f>
        <v>411.40034081405071</v>
      </c>
    </row>
    <row r="106" spans="1:14" ht="15" customHeight="1">
      <c r="A106" s="25" t="s">
        <v>108</v>
      </c>
      <c r="B106" s="26" t="s">
        <v>9</v>
      </c>
      <c r="C106" s="49">
        <v>9466</v>
      </c>
      <c r="D106" s="50">
        <v>2464117.46</v>
      </c>
      <c r="E106" s="51">
        <v>0</v>
      </c>
      <c r="F106" s="50">
        <f>D106-E106</f>
        <v>2464117.46</v>
      </c>
      <c r="G106" s="50">
        <v>48986.42</v>
      </c>
      <c r="H106" s="50">
        <v>0</v>
      </c>
      <c r="I106" s="50">
        <v>0</v>
      </c>
      <c r="J106" s="50">
        <f>G106-H106-I106</f>
        <v>48986.42</v>
      </c>
      <c r="K106" s="50">
        <v>259097.97</v>
      </c>
      <c r="L106" s="27">
        <f>(F106+J106)/C106</f>
        <v>265.48741601521232</v>
      </c>
      <c r="M106" s="27">
        <f>K106/C106</f>
        <v>27.371431438833721</v>
      </c>
      <c r="N106" s="28">
        <f>(F106+J106+K106)/C106</f>
        <v>292.85884745404604</v>
      </c>
    </row>
    <row r="107" spans="1:14" ht="15" customHeight="1">
      <c r="A107" s="25" t="s">
        <v>126</v>
      </c>
      <c r="B107" s="26" t="s">
        <v>3</v>
      </c>
      <c r="C107" s="49">
        <v>6256</v>
      </c>
      <c r="D107" s="50">
        <v>1667832.96</v>
      </c>
      <c r="E107" s="51">
        <v>0</v>
      </c>
      <c r="F107" s="50">
        <f>D107-E107</f>
        <v>1667832.96</v>
      </c>
      <c r="G107" s="50">
        <v>17697.22</v>
      </c>
      <c r="H107" s="50">
        <v>0</v>
      </c>
      <c r="I107" s="50">
        <v>0</v>
      </c>
      <c r="J107" s="50">
        <f>G107-H107-I107</f>
        <v>17697.22</v>
      </c>
      <c r="K107" s="50">
        <v>300144.71999999997</v>
      </c>
      <c r="L107" s="27">
        <f>(F107+J107)/C107</f>
        <v>269.42617966751919</v>
      </c>
      <c r="M107" s="27">
        <f>K107/C107</f>
        <v>47.97709718670076</v>
      </c>
      <c r="N107" s="28">
        <f>(F107+J107+K107)/C107</f>
        <v>317.40327685421994</v>
      </c>
    </row>
    <row r="108" spans="1:14" ht="15" customHeight="1">
      <c r="A108" s="25" t="s">
        <v>33</v>
      </c>
      <c r="B108" s="26" t="s">
        <v>9</v>
      </c>
      <c r="C108" s="49">
        <v>17621</v>
      </c>
      <c r="D108" s="50">
        <v>6698810.2300000004</v>
      </c>
      <c r="E108" s="51">
        <v>0</v>
      </c>
      <c r="F108" s="50">
        <f>D108-E108</f>
        <v>6698810.2300000004</v>
      </c>
      <c r="G108" s="50">
        <v>93561.03</v>
      </c>
      <c r="H108" s="50">
        <v>0</v>
      </c>
      <c r="I108" s="50">
        <v>0</v>
      </c>
      <c r="J108" s="50">
        <f>G108-H108-I108</f>
        <v>93561.03</v>
      </c>
      <c r="K108" s="50">
        <v>6454684.4699999997</v>
      </c>
      <c r="L108" s="27">
        <f>(F108+J108)/C108</f>
        <v>385.47024913455539</v>
      </c>
      <c r="M108" s="27">
        <f>K108/C108</f>
        <v>366.30636570001701</v>
      </c>
      <c r="N108" s="28">
        <f>(F108+J108+K108)/C108</f>
        <v>751.77661483457246</v>
      </c>
    </row>
    <row r="109" spans="1:14" ht="15" customHeight="1">
      <c r="A109" s="25" t="s">
        <v>47</v>
      </c>
      <c r="B109" s="26" t="s">
        <v>0</v>
      </c>
      <c r="C109" s="49">
        <v>6982</v>
      </c>
      <c r="D109" s="50">
        <v>2646782.79</v>
      </c>
      <c r="E109" s="51">
        <v>0</v>
      </c>
      <c r="F109" s="50">
        <f>D109-E109</f>
        <v>2646782.79</v>
      </c>
      <c r="G109" s="50">
        <v>150020.64000000001</v>
      </c>
      <c r="H109" s="50">
        <v>0</v>
      </c>
      <c r="I109" s="50">
        <v>0</v>
      </c>
      <c r="J109" s="50">
        <f>G109-H109-I109</f>
        <v>150020.64000000001</v>
      </c>
      <c r="K109" s="50">
        <v>970318.03</v>
      </c>
      <c r="L109" s="27">
        <f>(F109+J109)/C109</f>
        <v>400.57339301059869</v>
      </c>
      <c r="M109" s="27">
        <f>K109/C109</f>
        <v>138.97422371813235</v>
      </c>
      <c r="N109" s="28">
        <f>(F109+J109+K109)/C109</f>
        <v>539.54761672873099</v>
      </c>
    </row>
    <row r="110" spans="1:14" ht="15" customHeight="1">
      <c r="A110" s="25" t="s">
        <v>78</v>
      </c>
      <c r="B110" s="26" t="s">
        <v>0</v>
      </c>
      <c r="C110" s="49">
        <v>8694</v>
      </c>
      <c r="D110" s="50">
        <v>2622817.17</v>
      </c>
      <c r="E110" s="51">
        <v>0</v>
      </c>
      <c r="F110" s="50">
        <f>D110-E110</f>
        <v>2622817.17</v>
      </c>
      <c r="G110" s="50">
        <v>90430.82</v>
      </c>
      <c r="H110" s="50">
        <v>0</v>
      </c>
      <c r="I110" s="50">
        <v>0</v>
      </c>
      <c r="J110" s="50">
        <f>G110-H110-I110</f>
        <v>90430.82</v>
      </c>
      <c r="K110" s="50">
        <v>860546.82</v>
      </c>
      <c r="L110" s="27">
        <f>(F110+J110)/C110</f>
        <v>312.08281458477109</v>
      </c>
      <c r="M110" s="27">
        <f>K110/C110</f>
        <v>98.981690821256038</v>
      </c>
      <c r="N110" s="28">
        <f>(F110+J110+K110)/C110</f>
        <v>411.06450540602708</v>
      </c>
    </row>
    <row r="111" spans="1:14" ht="15" customHeight="1">
      <c r="A111" s="25" t="s">
        <v>54</v>
      </c>
      <c r="B111" s="26" t="s">
        <v>2</v>
      </c>
      <c r="C111" s="49">
        <v>10801</v>
      </c>
      <c r="D111" s="50">
        <v>3543123.21</v>
      </c>
      <c r="E111" s="51">
        <v>0</v>
      </c>
      <c r="F111" s="50">
        <f>D111-E111</f>
        <v>3543123.21</v>
      </c>
      <c r="G111" s="50">
        <v>71275.990000000005</v>
      </c>
      <c r="H111" s="50">
        <v>0</v>
      </c>
      <c r="I111" s="50">
        <v>0</v>
      </c>
      <c r="J111" s="50">
        <f>G111-H111-I111</f>
        <v>71275.990000000005</v>
      </c>
      <c r="K111" s="50">
        <v>1404497.83</v>
      </c>
      <c r="L111" s="27">
        <f>(F111+J111)/C111</f>
        <v>334.63560781409132</v>
      </c>
      <c r="M111" s="27">
        <f>K111/C111</f>
        <v>130.03405518007594</v>
      </c>
      <c r="N111" s="28">
        <f>(F111+J111+K111)/C111</f>
        <v>464.66966299416725</v>
      </c>
    </row>
    <row r="112" spans="1:14" ht="15" customHeight="1">
      <c r="A112" s="25" t="s">
        <v>171</v>
      </c>
      <c r="B112" s="26" t="s">
        <v>2</v>
      </c>
      <c r="C112" s="49">
        <v>11742</v>
      </c>
      <c r="D112" s="50">
        <v>21573958.82</v>
      </c>
      <c r="E112" s="51">
        <v>0</v>
      </c>
      <c r="F112" s="50">
        <f>D112-E112</f>
        <v>21573958.82</v>
      </c>
      <c r="G112" s="50">
        <v>736169.43</v>
      </c>
      <c r="H112" s="50">
        <v>0</v>
      </c>
      <c r="I112" s="50">
        <v>0</v>
      </c>
      <c r="J112" s="50">
        <f>G112-H112-I112</f>
        <v>736169.43</v>
      </c>
      <c r="K112" s="50">
        <v>5824570.4000000004</v>
      </c>
      <c r="L112" s="27">
        <f>(F112+J112)/C112</f>
        <v>1900.0279552035429</v>
      </c>
      <c r="M112" s="27">
        <f>K112/C112</f>
        <v>496.04585249531601</v>
      </c>
      <c r="N112" s="28">
        <f>(F112+J112+K112)/C112</f>
        <v>2396.0738076988587</v>
      </c>
    </row>
    <row r="113" spans="1:14" ht="15" customHeight="1">
      <c r="A113" s="25" t="s">
        <v>79</v>
      </c>
      <c r="B113" s="26" t="s">
        <v>9</v>
      </c>
      <c r="C113" s="49">
        <v>6857</v>
      </c>
      <c r="D113" s="50">
        <v>2055923.31</v>
      </c>
      <c r="E113" s="51">
        <v>0</v>
      </c>
      <c r="F113" s="50">
        <f>D113-E113</f>
        <v>2055923.31</v>
      </c>
      <c r="G113" s="50">
        <v>22851.34</v>
      </c>
      <c r="H113" s="50">
        <v>0</v>
      </c>
      <c r="I113" s="50">
        <v>0</v>
      </c>
      <c r="J113" s="50">
        <f>G113-H113-I113</f>
        <v>22851.34</v>
      </c>
      <c r="K113" s="50">
        <v>783042.89</v>
      </c>
      <c r="L113" s="27">
        <f>(F113+J113)/C113</f>
        <v>303.16095231150649</v>
      </c>
      <c r="M113" s="27">
        <f>K113/C113</f>
        <v>114.19613387778912</v>
      </c>
      <c r="N113" s="28">
        <f>(F113+J113+K113)/C113</f>
        <v>417.35708618929561</v>
      </c>
    </row>
    <row r="114" spans="1:14" ht="15" customHeight="1">
      <c r="A114" s="25" t="s">
        <v>119</v>
      </c>
      <c r="B114" s="26" t="s">
        <v>6</v>
      </c>
      <c r="C114" s="49">
        <v>5453</v>
      </c>
      <c r="D114" s="50">
        <v>1269014.51</v>
      </c>
      <c r="E114" s="51">
        <v>0</v>
      </c>
      <c r="F114" s="50">
        <f>D114-E114</f>
        <v>1269014.51</v>
      </c>
      <c r="G114" s="50">
        <v>14986.8</v>
      </c>
      <c r="H114" s="50">
        <v>0</v>
      </c>
      <c r="I114" s="50">
        <v>0</v>
      </c>
      <c r="J114" s="50">
        <f>G114-H114-I114</f>
        <v>14986.8</v>
      </c>
      <c r="K114" s="50">
        <v>479215.19</v>
      </c>
      <c r="L114" s="27">
        <f>(F114+J114)/C114</f>
        <v>235.4669558041445</v>
      </c>
      <c r="M114" s="27">
        <f>K114/C114</f>
        <v>87.88101778837337</v>
      </c>
      <c r="N114" s="28">
        <f>(F114+J114+K114)/C114</f>
        <v>323.34797359251786</v>
      </c>
    </row>
    <row r="115" spans="1:14" ht="15" customHeight="1">
      <c r="A115" s="25" t="s">
        <v>53</v>
      </c>
      <c r="B115" s="26" t="s">
        <v>4</v>
      </c>
      <c r="C115" s="49">
        <v>5240</v>
      </c>
      <c r="D115" s="50">
        <v>1615454.74</v>
      </c>
      <c r="E115" s="51">
        <v>0</v>
      </c>
      <c r="F115" s="50">
        <f>D115-E115</f>
        <v>1615454.74</v>
      </c>
      <c r="G115" s="50">
        <v>31380.03</v>
      </c>
      <c r="H115" s="50">
        <v>0</v>
      </c>
      <c r="I115" s="50">
        <v>0</v>
      </c>
      <c r="J115" s="50">
        <f>G115-H115-I115</f>
        <v>31380.03</v>
      </c>
      <c r="K115" s="50">
        <v>1150961.82</v>
      </c>
      <c r="L115" s="27">
        <f>(F115+J115)/C115</f>
        <v>314.28144465648853</v>
      </c>
      <c r="M115" s="27">
        <f>K115/C115</f>
        <v>219.64920229007635</v>
      </c>
      <c r="N115" s="28">
        <f>(F115+J115+K115)/C115</f>
        <v>533.93064694656482</v>
      </c>
    </row>
    <row r="116" spans="1:14" ht="15" customHeight="1">
      <c r="A116" s="25" t="s">
        <v>46</v>
      </c>
      <c r="B116" s="26" t="s">
        <v>0</v>
      </c>
      <c r="C116" s="49">
        <v>11492</v>
      </c>
      <c r="D116" s="50">
        <v>5307747.45</v>
      </c>
      <c r="E116" s="51">
        <v>0</v>
      </c>
      <c r="F116" s="50">
        <f>D116-E116</f>
        <v>5307747.45</v>
      </c>
      <c r="G116" s="50">
        <v>113276</v>
      </c>
      <c r="H116" s="50">
        <v>0</v>
      </c>
      <c r="I116" s="50">
        <v>0</v>
      </c>
      <c r="J116" s="50">
        <f>G116-H116-I116</f>
        <v>113276</v>
      </c>
      <c r="K116" s="50">
        <v>913339.69</v>
      </c>
      <c r="L116" s="27">
        <f>(F116+J116)/C116</f>
        <v>471.72149756352246</v>
      </c>
      <c r="M116" s="27">
        <f>K116/C116</f>
        <v>79.476130351548903</v>
      </c>
      <c r="N116" s="28">
        <f>(F116+J116+K116)/C116</f>
        <v>551.19762791507139</v>
      </c>
    </row>
    <row r="117" spans="1:14" ht="15" customHeight="1">
      <c r="A117" s="25" t="s">
        <v>154</v>
      </c>
      <c r="B117" s="26" t="s">
        <v>5</v>
      </c>
      <c r="C117" s="49">
        <v>10561</v>
      </c>
      <c r="D117" s="50">
        <v>3197125.61</v>
      </c>
      <c r="E117" s="51">
        <v>0</v>
      </c>
      <c r="F117" s="50">
        <f>D117-E117</f>
        <v>3197125.61</v>
      </c>
      <c r="G117" s="50">
        <v>127128.12</v>
      </c>
      <c r="H117" s="50">
        <v>0</v>
      </c>
      <c r="I117" s="50">
        <v>0</v>
      </c>
      <c r="J117" s="50">
        <f>G117-H117-I117</f>
        <v>127128.12</v>
      </c>
      <c r="K117" s="50">
        <v>1495187.14</v>
      </c>
      <c r="L117" s="27">
        <f>(F117+J117)/C117</f>
        <v>314.7669472587823</v>
      </c>
      <c r="M117" s="27">
        <f>K117/C117</f>
        <v>141.57628444276108</v>
      </c>
      <c r="N117" s="28">
        <f>(F117+J117+K117)/C117</f>
        <v>456.3432317015434</v>
      </c>
    </row>
    <row r="118" spans="1:14" ht="15" customHeight="1">
      <c r="A118" s="25" t="s">
        <v>87</v>
      </c>
      <c r="B118" s="26" t="s">
        <v>9</v>
      </c>
      <c r="C118" s="49">
        <v>13952</v>
      </c>
      <c r="D118" s="50">
        <v>4198803.18</v>
      </c>
      <c r="E118" s="51">
        <v>0</v>
      </c>
      <c r="F118" s="50">
        <f>D118-E118</f>
        <v>4198803.18</v>
      </c>
      <c r="G118" s="50">
        <v>124084.19</v>
      </c>
      <c r="H118" s="50">
        <v>0</v>
      </c>
      <c r="I118" s="50">
        <v>0</v>
      </c>
      <c r="J118" s="50">
        <f>G118-H118-I118</f>
        <v>124084.19</v>
      </c>
      <c r="K118" s="50">
        <v>519507.95</v>
      </c>
      <c r="L118" s="27">
        <f>(F118+J118)/C118</f>
        <v>309.8399777809633</v>
      </c>
      <c r="M118" s="27">
        <f>K118/C118</f>
        <v>37.235374856651376</v>
      </c>
      <c r="N118" s="28">
        <f>(F118+J118+K118)/C118</f>
        <v>347.07535263761469</v>
      </c>
    </row>
    <row r="119" spans="1:14" ht="15" customHeight="1">
      <c r="A119" s="25" t="s">
        <v>102</v>
      </c>
      <c r="B119" s="26" t="s">
        <v>0</v>
      </c>
      <c r="C119" s="49">
        <v>9894</v>
      </c>
      <c r="D119" s="50">
        <v>2545915.59</v>
      </c>
      <c r="E119" s="51">
        <v>0</v>
      </c>
      <c r="F119" s="50">
        <f>D119-E119</f>
        <v>2545915.59</v>
      </c>
      <c r="G119" s="50">
        <v>111560.5</v>
      </c>
      <c r="H119" s="50">
        <v>0</v>
      </c>
      <c r="I119" s="50">
        <v>0</v>
      </c>
      <c r="J119" s="50">
        <f>G119-H119-I119</f>
        <v>111560.5</v>
      </c>
      <c r="K119" s="50">
        <v>484801.16</v>
      </c>
      <c r="L119" s="27">
        <f>(F119+J119)/C119</f>
        <v>268.59471295734789</v>
      </c>
      <c r="M119" s="27">
        <f>K119/C119</f>
        <v>48.99951081463513</v>
      </c>
      <c r="N119" s="28">
        <f>(F119+J119+K119)/C119</f>
        <v>317.59422377198302</v>
      </c>
    </row>
    <row r="120" spans="1:14" ht="15" customHeight="1">
      <c r="A120" s="25" t="s">
        <v>155</v>
      </c>
      <c r="B120" s="26" t="s">
        <v>7</v>
      </c>
      <c r="C120" s="49">
        <v>9444</v>
      </c>
      <c r="D120" s="50">
        <v>2530139.4900000002</v>
      </c>
      <c r="E120" s="51">
        <v>0</v>
      </c>
      <c r="F120" s="50">
        <f>D120-E120</f>
        <v>2530139.4900000002</v>
      </c>
      <c r="G120" s="50">
        <v>68338.14</v>
      </c>
      <c r="H120" s="50">
        <v>0</v>
      </c>
      <c r="I120" s="50">
        <v>0</v>
      </c>
      <c r="J120" s="50">
        <f>G120-H120-I120</f>
        <v>68338.14</v>
      </c>
      <c r="K120" s="50">
        <v>1300222.31</v>
      </c>
      <c r="L120" s="27">
        <f>(F120+J120)/C120</f>
        <v>275.14587357052102</v>
      </c>
      <c r="M120" s="27">
        <f>K120/C120</f>
        <v>137.6770764506565</v>
      </c>
      <c r="N120" s="28">
        <f>(F120+J120+K120)/C120</f>
        <v>412.82295002117752</v>
      </c>
    </row>
    <row r="121" spans="1:14" ht="15" customHeight="1">
      <c r="A121" s="25" t="s">
        <v>156</v>
      </c>
      <c r="B121" s="26" t="s">
        <v>5</v>
      </c>
      <c r="C121" s="49">
        <v>7318</v>
      </c>
      <c r="D121" s="50">
        <v>2324808.1</v>
      </c>
      <c r="E121" s="51">
        <v>0</v>
      </c>
      <c r="F121" s="50">
        <f>D121-E121</f>
        <v>2324808.1</v>
      </c>
      <c r="G121" s="50">
        <v>697249.41</v>
      </c>
      <c r="H121" s="50">
        <v>0</v>
      </c>
      <c r="I121" s="50">
        <v>0</v>
      </c>
      <c r="J121" s="50">
        <f>G121-H121-I121</f>
        <v>697249.41</v>
      </c>
      <c r="K121" s="50">
        <v>954600.73</v>
      </c>
      <c r="L121" s="27">
        <f>(F121+J121)/C121</f>
        <v>412.96221781907627</v>
      </c>
      <c r="M121" s="27">
        <f>K121/C121</f>
        <v>130.4455766602897</v>
      </c>
      <c r="N121" s="28">
        <f>(F121+J121+K121)/C121</f>
        <v>543.40779447936598</v>
      </c>
    </row>
    <row r="122" spans="1:14" ht="15" customHeight="1">
      <c r="A122" s="25" t="s">
        <v>135</v>
      </c>
      <c r="B122" s="26" t="s">
        <v>6</v>
      </c>
      <c r="C122" s="49">
        <v>5590</v>
      </c>
      <c r="D122" s="50">
        <v>1637623.5</v>
      </c>
      <c r="E122" s="51">
        <v>0</v>
      </c>
      <c r="F122" s="50">
        <f>D122-E122</f>
        <v>1637623.5</v>
      </c>
      <c r="G122" s="50">
        <v>19044.77</v>
      </c>
      <c r="H122" s="50">
        <v>0</v>
      </c>
      <c r="I122" s="50">
        <v>0</v>
      </c>
      <c r="J122" s="50">
        <f>G122-H122-I122</f>
        <v>19044.77</v>
      </c>
      <c r="K122" s="50">
        <v>561744.36</v>
      </c>
      <c r="L122" s="27">
        <f>(F122+J122)/C122</f>
        <v>296.36283899821109</v>
      </c>
      <c r="M122" s="27">
        <f>K122/C122</f>
        <v>100.49094096601073</v>
      </c>
      <c r="N122" s="28">
        <f>(F122+J122+K122)/C122</f>
        <v>396.85377996422181</v>
      </c>
    </row>
    <row r="123" spans="1:14" ht="15" customHeight="1">
      <c r="A123" s="25" t="s">
        <v>88</v>
      </c>
      <c r="B123" s="26" t="s">
        <v>9</v>
      </c>
      <c r="C123" s="49">
        <v>10932</v>
      </c>
      <c r="D123" s="50">
        <v>2974192.09</v>
      </c>
      <c r="E123" s="51">
        <v>0</v>
      </c>
      <c r="F123" s="50">
        <f>D123-E123</f>
        <v>2974192.09</v>
      </c>
      <c r="G123" s="50">
        <v>82894.05</v>
      </c>
      <c r="H123" s="50">
        <v>0</v>
      </c>
      <c r="I123" s="50">
        <v>0</v>
      </c>
      <c r="J123" s="50">
        <f>G123-H123-I123</f>
        <v>82894.05</v>
      </c>
      <c r="K123" s="50">
        <v>960372.18</v>
      </c>
      <c r="L123" s="27">
        <f>(F123+J123)/C123</f>
        <v>279.64564032199047</v>
      </c>
      <c r="M123" s="27">
        <f>K123/C123</f>
        <v>87.84963227222832</v>
      </c>
      <c r="N123" s="28">
        <f>(F123+J123+K123)/C123</f>
        <v>367.49527259421882</v>
      </c>
    </row>
    <row r="124" spans="1:14" ht="15" customHeight="1">
      <c r="A124" s="25" t="s">
        <v>104</v>
      </c>
      <c r="B124" s="26" t="s">
        <v>9</v>
      </c>
      <c r="C124" s="49">
        <v>11920</v>
      </c>
      <c r="D124" s="50">
        <v>3565929.53</v>
      </c>
      <c r="E124" s="51">
        <v>0</v>
      </c>
      <c r="F124" s="50">
        <f>D124-E124</f>
        <v>3565929.53</v>
      </c>
      <c r="G124" s="50">
        <v>65699.009999999995</v>
      </c>
      <c r="H124" s="50">
        <v>0</v>
      </c>
      <c r="I124" s="50">
        <v>0</v>
      </c>
      <c r="J124" s="50">
        <f>G124-H124-I124</f>
        <v>65699.009999999995</v>
      </c>
      <c r="K124" s="50">
        <v>438971.32</v>
      </c>
      <c r="L124" s="27">
        <f>(F124+J124)/C124</f>
        <v>304.66682382550334</v>
      </c>
      <c r="M124" s="27">
        <f>K124/C124</f>
        <v>36.826453020134231</v>
      </c>
      <c r="N124" s="28">
        <f>(F124+J124+K124)/C124</f>
        <v>341.49327684563752</v>
      </c>
    </row>
    <row r="125" spans="1:14" ht="15" customHeight="1">
      <c r="A125" s="25" t="s">
        <v>137</v>
      </c>
      <c r="B125" s="26" t="s">
        <v>6</v>
      </c>
      <c r="C125" s="49">
        <v>6942</v>
      </c>
      <c r="D125" s="50">
        <v>1573274.33</v>
      </c>
      <c r="E125" s="51">
        <v>0</v>
      </c>
      <c r="F125" s="50">
        <f>D125-E125</f>
        <v>1573274.33</v>
      </c>
      <c r="G125" s="50">
        <v>14392.13</v>
      </c>
      <c r="H125" s="50">
        <v>0</v>
      </c>
      <c r="I125" s="50">
        <v>0</v>
      </c>
      <c r="J125" s="50">
        <f>G125-H125-I125</f>
        <v>14392.13</v>
      </c>
      <c r="K125" s="50">
        <v>527267.31999999995</v>
      </c>
      <c r="L125" s="27">
        <f>(F125+J125)/C125</f>
        <v>228.70447421492364</v>
      </c>
      <c r="M125" s="27">
        <f>K125/C125</f>
        <v>75.953229616825112</v>
      </c>
      <c r="N125" s="28">
        <f>(F125+J125+K125)/C125</f>
        <v>304.65770383174873</v>
      </c>
    </row>
    <row r="126" spans="1:14" ht="15" customHeight="1">
      <c r="A126" s="25" t="s">
        <v>43</v>
      </c>
      <c r="B126" s="26" t="s">
        <v>0</v>
      </c>
      <c r="C126" s="49">
        <v>5466</v>
      </c>
      <c r="D126" s="50">
        <v>2154999.5299999998</v>
      </c>
      <c r="E126" s="51">
        <v>0</v>
      </c>
      <c r="F126" s="50">
        <f>D126-E126</f>
        <v>2154999.5299999998</v>
      </c>
      <c r="G126" s="50">
        <v>24064.74</v>
      </c>
      <c r="H126" s="50">
        <v>0</v>
      </c>
      <c r="I126" s="50">
        <v>0</v>
      </c>
      <c r="J126" s="50">
        <f>G126-H126-I126</f>
        <v>24064.74</v>
      </c>
      <c r="K126" s="50">
        <v>444650.42</v>
      </c>
      <c r="L126" s="27">
        <f>(F126+J126)/C126</f>
        <v>398.65793450420784</v>
      </c>
      <c r="M126" s="27">
        <f>K126/C126</f>
        <v>81.348412001463586</v>
      </c>
      <c r="N126" s="28">
        <f>(F126+J126+K126)/C126</f>
        <v>480.00634650567139</v>
      </c>
    </row>
    <row r="127" spans="1:14" ht="15" customHeight="1">
      <c r="A127" s="25" t="s">
        <v>25</v>
      </c>
      <c r="B127" s="26" t="s">
        <v>2</v>
      </c>
      <c r="C127" s="49">
        <v>15355</v>
      </c>
      <c r="D127" s="50">
        <v>13042343.17</v>
      </c>
      <c r="E127" s="51">
        <v>0</v>
      </c>
      <c r="F127" s="50">
        <f>D127-E127</f>
        <v>13042343.17</v>
      </c>
      <c r="G127" s="50">
        <v>127388.31</v>
      </c>
      <c r="H127" s="50">
        <v>0</v>
      </c>
      <c r="I127" s="50">
        <v>0</v>
      </c>
      <c r="J127" s="50">
        <f>G127-H127-I127</f>
        <v>127388.31</v>
      </c>
      <c r="K127" s="50">
        <v>1834243.13</v>
      </c>
      <c r="L127" s="27">
        <f>(F127+J127)/C127</f>
        <v>857.68358710517748</v>
      </c>
      <c r="M127" s="27">
        <f>K127/C127</f>
        <v>119.45575577987626</v>
      </c>
      <c r="N127" s="28">
        <f>(F127+J127+K127)/C127</f>
        <v>977.13934288505368</v>
      </c>
    </row>
    <row r="128" spans="1:14" ht="15" customHeight="1">
      <c r="A128" s="25" t="s">
        <v>65</v>
      </c>
      <c r="B128" s="26" t="s">
        <v>4</v>
      </c>
      <c r="C128" s="49">
        <v>5196</v>
      </c>
      <c r="D128" s="50">
        <v>1761183.82</v>
      </c>
      <c r="E128" s="51">
        <v>0</v>
      </c>
      <c r="F128" s="50">
        <f>D128-E128</f>
        <v>1761183.82</v>
      </c>
      <c r="G128" s="50">
        <v>40298.82</v>
      </c>
      <c r="H128" s="50">
        <v>0</v>
      </c>
      <c r="I128" s="50">
        <v>0</v>
      </c>
      <c r="J128" s="50">
        <f>G128-H128-I128</f>
        <v>40298.82</v>
      </c>
      <c r="K128" s="50">
        <v>1058348.1499999999</v>
      </c>
      <c r="L128" s="27">
        <f>(F128+J128)/C128</f>
        <v>346.70566589684375</v>
      </c>
      <c r="M128" s="27">
        <f>K128/C128</f>
        <v>203.6851712856043</v>
      </c>
      <c r="N128" s="28">
        <f>(F128+J128+K128)/C128</f>
        <v>550.39083718244808</v>
      </c>
    </row>
    <row r="129" spans="1:14" ht="15" customHeight="1">
      <c r="A129" s="25" t="s">
        <v>48</v>
      </c>
      <c r="B129" s="26" t="s">
        <v>5</v>
      </c>
      <c r="C129" s="49">
        <v>7529</v>
      </c>
      <c r="D129" s="50">
        <v>2466483.9500000002</v>
      </c>
      <c r="E129" s="51">
        <v>0</v>
      </c>
      <c r="F129" s="50">
        <f>D129-E129</f>
        <v>2466483.9500000002</v>
      </c>
      <c r="G129" s="50">
        <v>55104.11</v>
      </c>
      <c r="H129" s="50">
        <v>0</v>
      </c>
      <c r="I129" s="50">
        <v>0</v>
      </c>
      <c r="J129" s="50">
        <f>G129-H129-I129</f>
        <v>55104.11</v>
      </c>
      <c r="K129" s="50">
        <v>696949.56</v>
      </c>
      <c r="L129" s="27">
        <f>(F129+J129)/C129</f>
        <v>334.91672997742063</v>
      </c>
      <c r="M129" s="27">
        <f>K129/C129</f>
        <v>92.568675786957101</v>
      </c>
      <c r="N129" s="28">
        <f>(F129+J129+K129)/C129</f>
        <v>427.48540576437773</v>
      </c>
    </row>
    <row r="130" spans="1:14" ht="15" customHeight="1">
      <c r="A130" s="25" t="s">
        <v>139</v>
      </c>
      <c r="B130" s="26" t="s">
        <v>2</v>
      </c>
      <c r="C130" s="49">
        <v>7939</v>
      </c>
      <c r="D130" s="50">
        <v>1680600.91</v>
      </c>
      <c r="E130" s="51">
        <v>0</v>
      </c>
      <c r="F130" s="50">
        <f>D130-E130</f>
        <v>1680600.91</v>
      </c>
      <c r="G130" s="50">
        <v>37390.46</v>
      </c>
      <c r="H130" s="50">
        <v>0</v>
      </c>
      <c r="I130" s="50">
        <v>0</v>
      </c>
      <c r="J130" s="50">
        <f>G130-H130-I130</f>
        <v>37390.46</v>
      </c>
      <c r="K130" s="50">
        <v>278232.71000000002</v>
      </c>
      <c r="L130" s="27">
        <f>(F130+J130)/C130</f>
        <v>216.39896334550949</v>
      </c>
      <c r="M130" s="27">
        <f>K130/C130</f>
        <v>35.046316916488223</v>
      </c>
      <c r="N130" s="28">
        <f>(F130+J130+K130)/C130</f>
        <v>251.44528026199771</v>
      </c>
    </row>
    <row r="131" spans="1:14" ht="15" customHeight="1">
      <c r="A131" s="25" t="s">
        <v>41</v>
      </c>
      <c r="B131" s="26" t="s">
        <v>5</v>
      </c>
      <c r="C131" s="49">
        <v>9898</v>
      </c>
      <c r="D131" s="50">
        <v>3447624.57</v>
      </c>
      <c r="E131" s="51">
        <v>0</v>
      </c>
      <c r="F131" s="50">
        <f>D131-E131</f>
        <v>3447624.57</v>
      </c>
      <c r="G131" s="50">
        <v>76195.31</v>
      </c>
      <c r="H131" s="50">
        <v>0</v>
      </c>
      <c r="I131" s="50">
        <v>0</v>
      </c>
      <c r="J131" s="50">
        <f>G131-H131-I131</f>
        <v>76195.31</v>
      </c>
      <c r="K131" s="50">
        <v>1269402.3700000001</v>
      </c>
      <c r="L131" s="27">
        <f>(F131+J131)/C131</f>
        <v>356.01332390381896</v>
      </c>
      <c r="M131" s="27">
        <f>K131/C131</f>
        <v>128.24837037785412</v>
      </c>
      <c r="N131" s="28">
        <f>(F131+J131+K131)/C131</f>
        <v>484.26169428167304</v>
      </c>
    </row>
    <row r="132" spans="1:14" ht="15" customHeight="1">
      <c r="A132" s="25" t="s">
        <v>134</v>
      </c>
      <c r="B132" s="26" t="s">
        <v>0</v>
      </c>
      <c r="C132" s="49">
        <v>12513</v>
      </c>
      <c r="D132" s="50">
        <v>7418153.3499999996</v>
      </c>
      <c r="E132" s="51">
        <v>0</v>
      </c>
      <c r="F132" s="50">
        <f>D132-E132</f>
        <v>7418153.3499999996</v>
      </c>
      <c r="G132" s="50">
        <v>105637.85</v>
      </c>
      <c r="H132" s="50">
        <v>0</v>
      </c>
      <c r="I132" s="50">
        <v>0</v>
      </c>
      <c r="J132" s="50">
        <f>G132-H132-I132</f>
        <v>105637.85</v>
      </c>
      <c r="K132" s="50">
        <v>1876762.54</v>
      </c>
      <c r="L132" s="27">
        <f>(F132+J132)/C132</f>
        <v>601.27796691440892</v>
      </c>
      <c r="M132" s="27">
        <f>K132/C132</f>
        <v>149.98501878046832</v>
      </c>
      <c r="N132" s="28">
        <f>(F132+J132+K132)/C132</f>
        <v>751.26298569487722</v>
      </c>
    </row>
    <row r="133" spans="1:14" ht="15" customHeight="1">
      <c r="A133" s="25" t="s">
        <v>36</v>
      </c>
      <c r="B133" s="26" t="s">
        <v>9</v>
      </c>
      <c r="C133" s="49">
        <v>5564</v>
      </c>
      <c r="D133" s="50">
        <v>2642972.52</v>
      </c>
      <c r="E133" s="51">
        <v>0</v>
      </c>
      <c r="F133" s="50">
        <f>D133-E133</f>
        <v>2642972.52</v>
      </c>
      <c r="G133" s="50">
        <v>29168.51</v>
      </c>
      <c r="H133" s="50">
        <v>0</v>
      </c>
      <c r="I133" s="50">
        <v>0</v>
      </c>
      <c r="J133" s="50">
        <f>G133-H133-I133</f>
        <v>29168.51</v>
      </c>
      <c r="K133" s="50">
        <v>337269.49</v>
      </c>
      <c r="L133" s="27">
        <f>(F133+J133)/C133</f>
        <v>480.25539719626164</v>
      </c>
      <c r="M133" s="27">
        <f>K133/C133</f>
        <v>60.616371315600283</v>
      </c>
      <c r="N133" s="28">
        <f>(F133+J133+K133)/C133</f>
        <v>540.87176851186189</v>
      </c>
    </row>
    <row r="134" spans="1:14" ht="15" customHeight="1">
      <c r="A134" s="25" t="s">
        <v>175</v>
      </c>
      <c r="B134" s="26" t="s">
        <v>2</v>
      </c>
      <c r="C134" s="49">
        <v>9411</v>
      </c>
      <c r="D134" s="50">
        <v>3202740.12</v>
      </c>
      <c r="E134" s="51">
        <v>0</v>
      </c>
      <c r="F134" s="50">
        <f>D134-E134</f>
        <v>3202740.12</v>
      </c>
      <c r="G134" s="50">
        <v>30993.759999999998</v>
      </c>
      <c r="H134" s="50">
        <v>0</v>
      </c>
      <c r="I134" s="50">
        <v>0</v>
      </c>
      <c r="J134" s="50">
        <f>G134-H134-I134</f>
        <v>30993.759999999998</v>
      </c>
      <c r="K134" s="50">
        <v>749387.78</v>
      </c>
      <c r="L134" s="27">
        <f>(F134+J134)/C134</f>
        <v>343.61214323663796</v>
      </c>
      <c r="M134" s="27">
        <f>K134/C134</f>
        <v>79.628921474869841</v>
      </c>
      <c r="N134" s="28">
        <f>(F134+J134+K134)/C134</f>
        <v>423.24106471150782</v>
      </c>
    </row>
    <row r="135" spans="1:14" ht="15" customHeight="1">
      <c r="A135" s="25" t="s">
        <v>59</v>
      </c>
      <c r="B135" s="26" t="s">
        <v>9</v>
      </c>
      <c r="C135" s="49">
        <v>13943</v>
      </c>
      <c r="D135" s="50">
        <v>4350165.41</v>
      </c>
      <c r="E135" s="51">
        <v>0</v>
      </c>
      <c r="F135" s="50">
        <f>D135-E135</f>
        <v>4350165.41</v>
      </c>
      <c r="G135" s="50">
        <v>137227.97</v>
      </c>
      <c r="H135" s="50">
        <v>0</v>
      </c>
      <c r="I135" s="50">
        <v>0</v>
      </c>
      <c r="J135" s="50">
        <f>G135-H135-I135</f>
        <v>137227.97</v>
      </c>
      <c r="K135" s="50">
        <v>1203685.57</v>
      </c>
      <c r="L135" s="27">
        <f>(F135+J135)/C135</f>
        <v>321.838440794664</v>
      </c>
      <c r="M135" s="27">
        <f>K135/C135</f>
        <v>86.329023165746264</v>
      </c>
      <c r="N135" s="28">
        <f>(F135+J135+K135)/C135</f>
        <v>408.16746396041026</v>
      </c>
    </row>
    <row r="136" spans="1:14" ht="15" customHeight="1">
      <c r="A136" s="25" t="s">
        <v>118</v>
      </c>
      <c r="B136" s="26" t="s">
        <v>0</v>
      </c>
      <c r="C136" s="49">
        <v>15222</v>
      </c>
      <c r="D136" s="50">
        <v>4011910.91</v>
      </c>
      <c r="E136" s="51">
        <v>0</v>
      </c>
      <c r="F136" s="50">
        <f>D136-E136</f>
        <v>4011910.91</v>
      </c>
      <c r="G136" s="50">
        <v>1066.17</v>
      </c>
      <c r="H136" s="50">
        <v>0</v>
      </c>
      <c r="I136" s="50">
        <v>0</v>
      </c>
      <c r="J136" s="50">
        <f>G136-H136-I136</f>
        <v>1066.17</v>
      </c>
      <c r="K136" s="50">
        <v>1425071.36</v>
      </c>
      <c r="L136" s="27">
        <f>(F136+J136)/C136</f>
        <v>263.63008014715541</v>
      </c>
      <c r="M136" s="27">
        <f>K136/C136</f>
        <v>93.619193272894506</v>
      </c>
      <c r="N136" s="28">
        <f>(F136+J136+K136)/C136</f>
        <v>357.24927342004997</v>
      </c>
    </row>
    <row r="137" spans="1:14" ht="15" customHeight="1">
      <c r="A137" s="25" t="s">
        <v>29</v>
      </c>
      <c r="B137" s="26" t="s">
        <v>6</v>
      </c>
      <c r="C137" s="49">
        <v>18183</v>
      </c>
      <c r="D137" s="50">
        <v>14831282.07</v>
      </c>
      <c r="E137" s="51">
        <v>0</v>
      </c>
      <c r="F137" s="50">
        <f>D137-E137</f>
        <v>14831282.07</v>
      </c>
      <c r="G137" s="50">
        <v>699595.49</v>
      </c>
      <c r="H137" s="50">
        <v>0</v>
      </c>
      <c r="I137" s="50">
        <v>0</v>
      </c>
      <c r="J137" s="50">
        <f>G137-H137-I137</f>
        <v>699595.49</v>
      </c>
      <c r="K137" s="50">
        <v>2208123.17</v>
      </c>
      <c r="L137" s="27">
        <f>(F137+J137)/C137</f>
        <v>854.14274652147617</v>
      </c>
      <c r="M137" s="27">
        <f>K137/C137</f>
        <v>121.43888082274651</v>
      </c>
      <c r="N137" s="28">
        <f>(F137+J137+K137)/C137</f>
        <v>975.58162734422262</v>
      </c>
    </row>
    <row r="138" spans="1:14" ht="15" customHeight="1">
      <c r="A138" s="25" t="s">
        <v>132</v>
      </c>
      <c r="B138" s="26" t="s">
        <v>9</v>
      </c>
      <c r="C138" s="49">
        <v>9486</v>
      </c>
      <c r="D138" s="50">
        <v>2290996.0699999998</v>
      </c>
      <c r="E138" s="51">
        <v>0</v>
      </c>
      <c r="F138" s="50">
        <f>D138-E138</f>
        <v>2290996.0699999998</v>
      </c>
      <c r="G138" s="50">
        <v>78131.48</v>
      </c>
      <c r="H138" s="50">
        <v>0</v>
      </c>
      <c r="I138" s="50">
        <v>0</v>
      </c>
      <c r="J138" s="50">
        <f>G138-H138-I138</f>
        <v>78131.48</v>
      </c>
      <c r="K138" s="50">
        <v>315145.40999999997</v>
      </c>
      <c r="L138" s="27">
        <f>(F138+J138)/C138</f>
        <v>249.74989985241407</v>
      </c>
      <c r="M138" s="27">
        <f>K138/C138</f>
        <v>33.22216002530044</v>
      </c>
      <c r="N138" s="28">
        <f>(F138+J138+K138)/C138</f>
        <v>282.97205987771451</v>
      </c>
    </row>
    <row r="139" spans="1:14" ht="15" customHeight="1">
      <c r="A139" s="25" t="s">
        <v>75</v>
      </c>
      <c r="B139" s="26" t="s">
        <v>4</v>
      </c>
      <c r="C139" s="49">
        <v>14142</v>
      </c>
      <c r="D139" s="50">
        <v>3745326.55</v>
      </c>
      <c r="E139" s="51">
        <v>0</v>
      </c>
      <c r="F139" s="50">
        <f>D139-E139</f>
        <v>3745326.55</v>
      </c>
      <c r="G139" s="50">
        <v>186499.44</v>
      </c>
      <c r="H139" s="50">
        <v>0</v>
      </c>
      <c r="I139" s="50">
        <v>0</v>
      </c>
      <c r="J139" s="50">
        <f>G139-H139-I139</f>
        <v>186499.44</v>
      </c>
      <c r="K139" s="50">
        <v>1450303.16</v>
      </c>
      <c r="L139" s="27">
        <f>(F139+J139)/C139</f>
        <v>278.02474826757174</v>
      </c>
      <c r="M139" s="27">
        <f>K139/C139</f>
        <v>102.55290340828736</v>
      </c>
      <c r="N139" s="28">
        <f>(F139+J139+K139)/C139</f>
        <v>380.5776516758591</v>
      </c>
    </row>
    <row r="140" spans="1:14" ht="15" customHeight="1">
      <c r="A140" s="25" t="s">
        <v>71</v>
      </c>
      <c r="B140" s="26" t="s">
        <v>4</v>
      </c>
      <c r="C140" s="49">
        <v>13632</v>
      </c>
      <c r="D140" s="50">
        <v>4589936.9800000004</v>
      </c>
      <c r="E140" s="51">
        <v>0</v>
      </c>
      <c r="F140" s="50">
        <f>D140-E140</f>
        <v>4589936.9800000004</v>
      </c>
      <c r="G140" s="50">
        <v>132948.10999999999</v>
      </c>
      <c r="H140" s="50">
        <v>0</v>
      </c>
      <c r="I140" s="50">
        <v>0</v>
      </c>
      <c r="J140" s="50">
        <f>G140-H140-I140</f>
        <v>132948.10999999999</v>
      </c>
      <c r="K140" s="50">
        <v>1588232.3</v>
      </c>
      <c r="L140" s="27">
        <f>(F140+J140)/C140</f>
        <v>346.45577244718316</v>
      </c>
      <c r="M140" s="27">
        <f>K140/C140</f>
        <v>116.50765111502348</v>
      </c>
      <c r="N140" s="28">
        <f>(F140+J140+K140)/C140</f>
        <v>462.96342356220663</v>
      </c>
    </row>
    <row r="141" spans="1:14" ht="15" customHeight="1">
      <c r="A141" s="25" t="s">
        <v>92</v>
      </c>
      <c r="B141" s="26" t="s">
        <v>4</v>
      </c>
      <c r="C141" s="49">
        <v>7222</v>
      </c>
      <c r="D141" s="50">
        <v>2399663.04</v>
      </c>
      <c r="E141" s="51">
        <v>0</v>
      </c>
      <c r="F141" s="50">
        <f>D141-E141</f>
        <v>2399663.04</v>
      </c>
      <c r="G141" s="50">
        <v>22699.3</v>
      </c>
      <c r="H141" s="50">
        <v>0</v>
      </c>
      <c r="I141" s="50">
        <v>0</v>
      </c>
      <c r="J141" s="50">
        <f>G141-H141-I141</f>
        <v>22699.3</v>
      </c>
      <c r="K141" s="50">
        <v>1381350.41</v>
      </c>
      <c r="L141" s="27">
        <f>(F141+J141)/C141</f>
        <v>335.41433674882302</v>
      </c>
      <c r="M141" s="27">
        <f>K141/C141</f>
        <v>191.2697881473276</v>
      </c>
      <c r="N141" s="28">
        <f>(F141+J141+K141)/C141</f>
        <v>526.68412489615071</v>
      </c>
    </row>
    <row r="142" spans="1:14" ht="15" customHeight="1">
      <c r="A142" s="25" t="s">
        <v>27</v>
      </c>
      <c r="B142" s="26" t="s">
        <v>7</v>
      </c>
      <c r="C142" s="49">
        <v>17943</v>
      </c>
      <c r="D142" s="50">
        <v>13464340.07</v>
      </c>
      <c r="E142" s="51">
        <v>0</v>
      </c>
      <c r="F142" s="50">
        <f>D142-E142</f>
        <v>13464340.07</v>
      </c>
      <c r="G142" s="50">
        <v>279478.8</v>
      </c>
      <c r="H142" s="50">
        <v>0</v>
      </c>
      <c r="I142" s="50">
        <v>0</v>
      </c>
      <c r="J142" s="50">
        <f>G142-H142-I142</f>
        <v>279478.8</v>
      </c>
      <c r="K142" s="50">
        <v>3402152.27</v>
      </c>
      <c r="L142" s="27">
        <f>(F142+J142)/C142</f>
        <v>765.97106782589321</v>
      </c>
      <c r="M142" s="27">
        <f>K142/C142</f>
        <v>189.6088875884746</v>
      </c>
      <c r="N142" s="28">
        <f>(F142+J142+K142)/C142</f>
        <v>955.57995541436776</v>
      </c>
    </row>
    <row r="143" spans="1:14" ht="15" customHeight="1">
      <c r="A143" s="25" t="s">
        <v>61</v>
      </c>
      <c r="B143" s="26" t="s">
        <v>6</v>
      </c>
      <c r="C143" s="49">
        <v>7016</v>
      </c>
      <c r="D143" s="50">
        <v>2162575.1800000002</v>
      </c>
      <c r="E143" s="51">
        <v>0</v>
      </c>
      <c r="F143" s="50">
        <f>D143-E143</f>
        <v>2162575.1800000002</v>
      </c>
      <c r="G143" s="50">
        <v>52067.46</v>
      </c>
      <c r="H143" s="50">
        <v>0</v>
      </c>
      <c r="I143" s="50">
        <v>0</v>
      </c>
      <c r="J143" s="50">
        <f>G143-H143-I143</f>
        <v>52067.46</v>
      </c>
      <c r="K143" s="50">
        <v>1182003.78</v>
      </c>
      <c r="L143" s="27">
        <f>(F143+J143)/C143</f>
        <v>315.65602052451538</v>
      </c>
      <c r="M143" s="27">
        <f>K143/C143</f>
        <v>168.47260262257697</v>
      </c>
      <c r="N143" s="28">
        <f>(F143+J143+K143)/C143</f>
        <v>484.12862314709236</v>
      </c>
    </row>
    <row r="144" spans="1:14" ht="15" customHeight="1">
      <c r="A144" s="25" t="s">
        <v>157</v>
      </c>
      <c r="B144" s="26" t="s">
        <v>2</v>
      </c>
      <c r="C144" s="49">
        <v>7862</v>
      </c>
      <c r="D144" s="50">
        <v>2342980.84</v>
      </c>
      <c r="E144" s="51">
        <v>0</v>
      </c>
      <c r="F144" s="50">
        <f>D144-E144</f>
        <v>2342980.84</v>
      </c>
      <c r="G144" s="50">
        <v>31706.32</v>
      </c>
      <c r="H144" s="50">
        <v>0</v>
      </c>
      <c r="I144" s="50">
        <v>0</v>
      </c>
      <c r="J144" s="50">
        <f>G144-H144-I144</f>
        <v>31706.32</v>
      </c>
      <c r="K144" s="50">
        <v>229210.09</v>
      </c>
      <c r="L144" s="27">
        <f>(F144+J144)/C144</f>
        <v>302.04619180870003</v>
      </c>
      <c r="M144" s="27">
        <f>K144/C144</f>
        <v>29.154170694479777</v>
      </c>
      <c r="N144" s="28">
        <f>(F144+J144+K144)/C144</f>
        <v>331.2003625031798</v>
      </c>
    </row>
    <row r="145" spans="1:14" ht="15" customHeight="1">
      <c r="A145" s="25" t="s">
        <v>158</v>
      </c>
      <c r="B145" s="26" t="s">
        <v>6</v>
      </c>
      <c r="C145" s="49">
        <v>16605</v>
      </c>
      <c r="D145" s="50">
        <v>4411859.2</v>
      </c>
      <c r="E145" s="51">
        <v>0</v>
      </c>
      <c r="F145" s="50">
        <f>D145-E145</f>
        <v>4411859.2</v>
      </c>
      <c r="G145" s="50">
        <v>113779.38</v>
      </c>
      <c r="H145" s="50">
        <v>0</v>
      </c>
      <c r="I145" s="50">
        <v>0</v>
      </c>
      <c r="J145" s="50">
        <f>G145-H145-I145</f>
        <v>113779.38</v>
      </c>
      <c r="K145" s="50">
        <v>1180540.55</v>
      </c>
      <c r="L145" s="27">
        <f>(F145+J145)/C145</f>
        <v>272.5467377295995</v>
      </c>
      <c r="M145" s="27">
        <f>K145/C145</f>
        <v>71.095486299307439</v>
      </c>
      <c r="N145" s="28">
        <f>(F145+J145+K145)/C145</f>
        <v>343.64222402890692</v>
      </c>
    </row>
    <row r="146" spans="1:14" ht="15" customHeight="1">
      <c r="A146" s="25" t="s">
        <v>125</v>
      </c>
      <c r="B146" s="26" t="s">
        <v>9</v>
      </c>
      <c r="C146" s="49">
        <v>9000</v>
      </c>
      <c r="D146" s="50">
        <v>2744881.34</v>
      </c>
      <c r="E146" s="51">
        <v>0</v>
      </c>
      <c r="F146" s="50">
        <f>D146-E146</f>
        <v>2744881.34</v>
      </c>
      <c r="G146" s="50">
        <v>122325.39</v>
      </c>
      <c r="H146" s="50">
        <v>0</v>
      </c>
      <c r="I146" s="50">
        <v>0</v>
      </c>
      <c r="J146" s="50">
        <f>G146-H146-I146</f>
        <v>122325.39</v>
      </c>
      <c r="K146" s="50">
        <v>329609.88</v>
      </c>
      <c r="L146" s="27">
        <f>(F146+J146)/C146</f>
        <v>318.57852555555553</v>
      </c>
      <c r="M146" s="27">
        <f>K146/C146</f>
        <v>36.62332</v>
      </c>
      <c r="N146" s="28">
        <f>(F146+J146+K146)/C146</f>
        <v>355.20184555555556</v>
      </c>
    </row>
    <row r="147" spans="1:14" ht="15" customHeight="1">
      <c r="A147" s="25" t="s">
        <v>51</v>
      </c>
      <c r="B147" s="26" t="s">
        <v>9</v>
      </c>
      <c r="C147" s="49">
        <v>7776</v>
      </c>
      <c r="D147" s="50">
        <v>3164377.05</v>
      </c>
      <c r="E147" s="51">
        <v>0</v>
      </c>
      <c r="F147" s="50">
        <f>D147-E147</f>
        <v>3164377.05</v>
      </c>
      <c r="G147" s="50">
        <v>87968.54</v>
      </c>
      <c r="H147" s="50">
        <v>0</v>
      </c>
      <c r="I147" s="50">
        <v>0</v>
      </c>
      <c r="J147" s="50">
        <f>G147-H147-I147</f>
        <v>87968.54</v>
      </c>
      <c r="K147" s="50">
        <v>369499.61</v>
      </c>
      <c r="L147" s="27">
        <f>(F147+J147)/C147</f>
        <v>418.25431970164607</v>
      </c>
      <c r="M147" s="27">
        <f>K147/C147</f>
        <v>47.517953960905345</v>
      </c>
      <c r="N147" s="28">
        <f>(F147+J147+K147)/C147</f>
        <v>465.77227366255141</v>
      </c>
    </row>
    <row r="148" spans="1:14" ht="15" customHeight="1">
      <c r="A148" s="25" t="s">
        <v>37</v>
      </c>
      <c r="B148" s="26" t="s">
        <v>2</v>
      </c>
      <c r="C148" s="49">
        <v>12750</v>
      </c>
      <c r="D148" s="50">
        <v>4985385.57</v>
      </c>
      <c r="E148" s="51">
        <v>0</v>
      </c>
      <c r="F148" s="50">
        <f>D148-E148</f>
        <v>4985385.57</v>
      </c>
      <c r="G148" s="50">
        <v>294433.99</v>
      </c>
      <c r="H148" s="50">
        <v>0</v>
      </c>
      <c r="I148" s="50">
        <v>0</v>
      </c>
      <c r="J148" s="50">
        <f>G148-H148-I148</f>
        <v>294433.99</v>
      </c>
      <c r="K148" s="50">
        <v>1845390.39</v>
      </c>
      <c r="L148" s="27">
        <f>(F148+J148)/C148</f>
        <v>414.1034949019608</v>
      </c>
      <c r="M148" s="27">
        <f>K148/C148</f>
        <v>144.73650117647057</v>
      </c>
      <c r="N148" s="28">
        <f>(F148+J148+K148)/C148</f>
        <v>558.83999607843134</v>
      </c>
    </row>
    <row r="149" spans="1:14" ht="15" customHeight="1">
      <c r="A149" s="25" t="s">
        <v>56</v>
      </c>
      <c r="B149" s="26" t="s">
        <v>3</v>
      </c>
      <c r="C149" s="49">
        <v>6546</v>
      </c>
      <c r="D149" s="50">
        <v>2653617.5499999998</v>
      </c>
      <c r="E149" s="51">
        <v>0</v>
      </c>
      <c r="F149" s="50">
        <f>D149-E149</f>
        <v>2653617.5499999998</v>
      </c>
      <c r="G149" s="50">
        <v>174954.33</v>
      </c>
      <c r="H149" s="50">
        <v>0</v>
      </c>
      <c r="I149" s="50">
        <v>0</v>
      </c>
      <c r="J149" s="50">
        <f>G149-H149-I149</f>
        <v>174954.33</v>
      </c>
      <c r="K149" s="50">
        <v>807699.04</v>
      </c>
      <c r="L149" s="27">
        <f>(F149+J149)/C149</f>
        <v>432.10691720134429</v>
      </c>
      <c r="M149" s="27">
        <f>K149/C149</f>
        <v>123.38818209593646</v>
      </c>
      <c r="N149" s="28">
        <f>(F149+J149+K149)/C149</f>
        <v>555.49509929728072</v>
      </c>
    </row>
    <row r="150" spans="1:14" ht="15" customHeight="1">
      <c r="A150" s="25" t="s">
        <v>30</v>
      </c>
      <c r="B150" s="26" t="s">
        <v>3</v>
      </c>
      <c r="C150" s="49">
        <v>16996</v>
      </c>
      <c r="D150" s="50">
        <v>12604330.880000001</v>
      </c>
      <c r="E150" s="51">
        <v>0</v>
      </c>
      <c r="F150" s="50">
        <f>D150-E150</f>
        <v>12604330.880000001</v>
      </c>
      <c r="G150" s="50">
        <v>146653.01</v>
      </c>
      <c r="H150" s="50">
        <v>0</v>
      </c>
      <c r="I150" s="50">
        <v>0</v>
      </c>
      <c r="J150" s="50">
        <f>G150-H150-I150</f>
        <v>146653.01</v>
      </c>
      <c r="K150" s="50">
        <v>1179119.1399999999</v>
      </c>
      <c r="L150" s="27">
        <f>(F150+J150)/C150</f>
        <v>750.23440162391159</v>
      </c>
      <c r="M150" s="27">
        <f>K150/C150</f>
        <v>69.376273240762529</v>
      </c>
      <c r="N150" s="28">
        <f>(F150+J150+K150)/C150</f>
        <v>819.61067486467414</v>
      </c>
    </row>
    <row r="151" spans="1:14" ht="15" customHeight="1">
      <c r="A151" s="25" t="s">
        <v>91</v>
      </c>
      <c r="B151" s="26" t="s">
        <v>3</v>
      </c>
      <c r="C151" s="49">
        <v>5978</v>
      </c>
      <c r="D151" s="50">
        <v>2240330.4500000002</v>
      </c>
      <c r="E151" s="51">
        <v>0</v>
      </c>
      <c r="F151" s="50">
        <f>D151-E151</f>
        <v>2240330.4500000002</v>
      </c>
      <c r="G151" s="50">
        <v>44944.89</v>
      </c>
      <c r="H151" s="50">
        <v>0</v>
      </c>
      <c r="I151" s="50">
        <v>0</v>
      </c>
      <c r="J151" s="50">
        <f>G151-H151-I151</f>
        <v>44944.89</v>
      </c>
      <c r="K151" s="50">
        <v>201320.81</v>
      </c>
      <c r="L151" s="27">
        <f>(F151+J151)/C151</f>
        <v>382.28092004014724</v>
      </c>
      <c r="M151" s="27">
        <f>K151/C151</f>
        <v>33.67695048511208</v>
      </c>
      <c r="N151" s="28">
        <f>(F151+J151+K151)/C151</f>
        <v>415.95787052525935</v>
      </c>
    </row>
    <row r="152" spans="1:14" ht="15" customHeight="1">
      <c r="A152" s="25" t="s">
        <v>97</v>
      </c>
      <c r="B152" s="26" t="s">
        <v>5</v>
      </c>
      <c r="C152" s="49">
        <v>7067</v>
      </c>
      <c r="D152" s="50">
        <v>2096643.58</v>
      </c>
      <c r="E152" s="51">
        <v>0</v>
      </c>
      <c r="F152" s="50">
        <f>D152-E152</f>
        <v>2096643.58</v>
      </c>
      <c r="G152" s="50">
        <v>23789.32</v>
      </c>
      <c r="H152" s="50">
        <v>0</v>
      </c>
      <c r="I152" s="50">
        <v>0</v>
      </c>
      <c r="J152" s="50">
        <f>G152-H152-I152</f>
        <v>23789.32</v>
      </c>
      <c r="K152" s="50">
        <v>282767.38</v>
      </c>
      <c r="L152" s="27">
        <f>(F152+J152)/C152</f>
        <v>300.04710626857224</v>
      </c>
      <c r="M152" s="27">
        <f>K152/C152</f>
        <v>40.012364511107968</v>
      </c>
      <c r="N152" s="28">
        <f>(F152+J152+K152)/C152</f>
        <v>340.05947077968017</v>
      </c>
    </row>
    <row r="153" spans="1:14" ht="15" customHeight="1">
      <c r="A153" s="25" t="s">
        <v>45</v>
      </c>
      <c r="B153" s="26" t="s">
        <v>4</v>
      </c>
      <c r="C153" s="49">
        <v>10673</v>
      </c>
      <c r="D153" s="50">
        <v>3227668.78</v>
      </c>
      <c r="E153" s="51">
        <v>0</v>
      </c>
      <c r="F153" s="50">
        <f>D153-E153</f>
        <v>3227668.78</v>
      </c>
      <c r="G153" s="50">
        <v>181244.13</v>
      </c>
      <c r="H153" s="50">
        <v>0</v>
      </c>
      <c r="I153" s="50">
        <v>0</v>
      </c>
      <c r="J153" s="50">
        <f>G153-H153-I153</f>
        <v>181244.13</v>
      </c>
      <c r="K153" s="50">
        <v>2644191.35</v>
      </c>
      <c r="L153" s="27">
        <f>(F153+J153)/C153</f>
        <v>319.39594397076735</v>
      </c>
      <c r="M153" s="27">
        <f>K153/C153</f>
        <v>247.74583997001781</v>
      </c>
      <c r="N153" s="28">
        <f>(F153+J153+K153)/C153</f>
        <v>567.1417839407851</v>
      </c>
    </row>
    <row r="154" spans="1:14" ht="15" customHeight="1">
      <c r="A154" s="25" t="s">
        <v>44</v>
      </c>
      <c r="B154" s="26" t="s">
        <v>6</v>
      </c>
      <c r="C154" s="49">
        <v>12134</v>
      </c>
      <c r="D154" s="50">
        <v>3460901.09</v>
      </c>
      <c r="E154" s="51">
        <v>0</v>
      </c>
      <c r="F154" s="50">
        <f>D154-E154</f>
        <v>3460901.09</v>
      </c>
      <c r="G154" s="50">
        <v>59964.97</v>
      </c>
      <c r="H154" s="50">
        <v>0</v>
      </c>
      <c r="I154" s="50">
        <v>0</v>
      </c>
      <c r="J154" s="50">
        <f>G154-H154-I154</f>
        <v>59964.97</v>
      </c>
      <c r="K154" s="50">
        <v>1129479.6000000001</v>
      </c>
      <c r="L154" s="27">
        <f>(F154+J154)/C154</f>
        <v>290.16532553156418</v>
      </c>
      <c r="M154" s="27">
        <f>K154/C154</f>
        <v>93.083863523982203</v>
      </c>
      <c r="N154" s="28">
        <f>(F154+J154+K154)/C154</f>
        <v>383.24918905554642</v>
      </c>
    </row>
    <row r="155" spans="1:14" ht="15" customHeight="1">
      <c r="A155" s="25" t="s">
        <v>105</v>
      </c>
      <c r="B155" s="26" t="s">
        <v>5</v>
      </c>
      <c r="C155" s="49">
        <v>8671</v>
      </c>
      <c r="D155" s="50">
        <v>2189958.69</v>
      </c>
      <c r="E155" s="51">
        <v>0</v>
      </c>
      <c r="F155" s="50">
        <f>D155-E155</f>
        <v>2189958.69</v>
      </c>
      <c r="G155" s="50">
        <v>58518.28</v>
      </c>
      <c r="H155" s="50">
        <v>0</v>
      </c>
      <c r="I155" s="50">
        <v>0</v>
      </c>
      <c r="J155" s="50">
        <f>G155-H155-I155</f>
        <v>58518.28</v>
      </c>
      <c r="K155" s="50">
        <v>343051.19</v>
      </c>
      <c r="L155" s="27">
        <f>(F155+J155)/C155</f>
        <v>259.30999538692191</v>
      </c>
      <c r="M155" s="27">
        <f>K155/C155</f>
        <v>39.563048091338949</v>
      </c>
      <c r="N155" s="28">
        <f>(F155+J155+K155)/C155</f>
        <v>298.87304347826085</v>
      </c>
    </row>
    <row r="156" spans="1:14" ht="15" customHeight="1">
      <c r="A156" s="25" t="s">
        <v>159</v>
      </c>
      <c r="B156" s="26" t="s">
        <v>9</v>
      </c>
      <c r="C156" s="49">
        <v>6591</v>
      </c>
      <c r="D156" s="50">
        <v>1655480.31</v>
      </c>
      <c r="E156" s="51">
        <v>0</v>
      </c>
      <c r="F156" s="50">
        <f>D156-E156</f>
        <v>1655480.31</v>
      </c>
      <c r="G156" s="50">
        <v>41929.82</v>
      </c>
      <c r="H156" s="50">
        <v>0</v>
      </c>
      <c r="I156" s="50">
        <v>0</v>
      </c>
      <c r="J156" s="50">
        <f>G156-H156-I156</f>
        <v>41929.82</v>
      </c>
      <c r="K156" s="50">
        <v>249688.71</v>
      </c>
      <c r="L156" s="27">
        <f>(F156+J156)/C156</f>
        <v>257.53453648915189</v>
      </c>
      <c r="M156" s="27">
        <f>K156/C156</f>
        <v>37.883281747837962</v>
      </c>
      <c r="N156" s="28">
        <f>(F156+J156+K156)/C156</f>
        <v>295.41781823698983</v>
      </c>
    </row>
    <row r="157" spans="1:14" ht="15" customHeight="1">
      <c r="A157" s="25" t="s">
        <v>57</v>
      </c>
      <c r="B157" s="26" t="s">
        <v>4</v>
      </c>
      <c r="C157" s="49">
        <v>8078</v>
      </c>
      <c r="D157" s="50">
        <v>2653234.34</v>
      </c>
      <c r="E157" s="51">
        <v>0</v>
      </c>
      <c r="F157" s="50">
        <f>D157-E157</f>
        <v>2653234.34</v>
      </c>
      <c r="G157" s="50">
        <v>63785.51</v>
      </c>
      <c r="H157" s="50">
        <v>0</v>
      </c>
      <c r="I157" s="50">
        <v>0</v>
      </c>
      <c r="J157" s="50">
        <f>G157-H157-I157</f>
        <v>63785.51</v>
      </c>
      <c r="K157" s="50">
        <v>1765709.07</v>
      </c>
      <c r="L157" s="27">
        <f>(F157+J157)/C157</f>
        <v>336.3480873978707</v>
      </c>
      <c r="M157" s="27">
        <f>K157/C157</f>
        <v>218.5824548155484</v>
      </c>
      <c r="N157" s="28">
        <f>(F157+J157+K157)/C157</f>
        <v>554.93054221341913</v>
      </c>
    </row>
    <row r="158" spans="1:14" ht="15" customHeight="1">
      <c r="A158" s="25" t="s">
        <v>64</v>
      </c>
      <c r="B158" s="26" t="s">
        <v>7</v>
      </c>
      <c r="C158" s="49">
        <v>5308</v>
      </c>
      <c r="D158" s="50">
        <v>1866683.55</v>
      </c>
      <c r="E158" s="51">
        <v>0</v>
      </c>
      <c r="F158" s="50">
        <f>D158-E158</f>
        <v>1866683.55</v>
      </c>
      <c r="G158" s="50">
        <v>28395.26</v>
      </c>
      <c r="H158" s="50">
        <v>0</v>
      </c>
      <c r="I158" s="50">
        <v>0</v>
      </c>
      <c r="J158" s="50">
        <f>G158-H158-I158</f>
        <v>28395.26</v>
      </c>
      <c r="K158" s="50">
        <v>608704.44999999995</v>
      </c>
      <c r="L158" s="27">
        <f>(F158+J158)/C158</f>
        <v>357.02313677467976</v>
      </c>
      <c r="M158" s="27">
        <f>K158/C158</f>
        <v>114.67679917106254</v>
      </c>
      <c r="N158" s="28">
        <f>(F158+J158+K158)/C158</f>
        <v>471.69993594574225</v>
      </c>
    </row>
    <row r="159" spans="1:14" ht="15" customHeight="1">
      <c r="A159" s="25" t="s">
        <v>160</v>
      </c>
      <c r="B159" s="26" t="s">
        <v>4</v>
      </c>
      <c r="C159" s="49">
        <v>6020</v>
      </c>
      <c r="D159" s="50">
        <v>1698948.53</v>
      </c>
      <c r="E159" s="51">
        <v>0</v>
      </c>
      <c r="F159" s="50">
        <f>D159-E159</f>
        <v>1698948.53</v>
      </c>
      <c r="G159" s="50">
        <v>41564.6</v>
      </c>
      <c r="H159" s="50">
        <v>0</v>
      </c>
      <c r="I159" s="50">
        <v>0</v>
      </c>
      <c r="J159" s="50">
        <f>G159-H159-I159</f>
        <v>41564.6</v>
      </c>
      <c r="K159" s="50">
        <v>925119.75</v>
      </c>
      <c r="L159" s="27">
        <f>(F159+J159)/C159</f>
        <v>289.1217823920266</v>
      </c>
      <c r="M159" s="27">
        <f>K159/C159</f>
        <v>153.67437707641196</v>
      </c>
      <c r="N159" s="28">
        <f>(F159+J159+K159)/C159</f>
        <v>442.79615946843853</v>
      </c>
    </row>
    <row r="160" spans="1:14">
      <c r="A160" s="25" t="s">
        <v>165</v>
      </c>
      <c r="B160" s="26" t="s">
        <v>9</v>
      </c>
      <c r="C160" s="49">
        <v>19324</v>
      </c>
      <c r="D160" s="50">
        <v>4662303.0599999996</v>
      </c>
      <c r="E160" s="51">
        <v>0</v>
      </c>
      <c r="F160" s="50">
        <f>D160-E160</f>
        <v>4662303.0599999996</v>
      </c>
      <c r="G160" s="50">
        <v>287358.34999999998</v>
      </c>
      <c r="H160" s="50">
        <v>0</v>
      </c>
      <c r="I160" s="50">
        <v>0</v>
      </c>
      <c r="J160" s="50">
        <f>G160-H160-I160</f>
        <v>287358.34999999998</v>
      </c>
      <c r="K160" s="50">
        <v>1906242.17</v>
      </c>
      <c r="L160" s="27">
        <f>(F160+J160)/C160</f>
        <v>256.14062357689915</v>
      </c>
      <c r="M160" s="27">
        <f>K160/C160</f>
        <v>98.646355309459736</v>
      </c>
      <c r="N160" s="28">
        <f>(F160+J160+K160)/C160</f>
        <v>354.7869788863589</v>
      </c>
    </row>
    <row r="161" spans="1:14">
      <c r="A161" s="25" t="s">
        <v>161</v>
      </c>
      <c r="B161" s="26" t="s">
        <v>0</v>
      </c>
      <c r="C161" s="49">
        <v>19330</v>
      </c>
      <c r="D161" s="50">
        <v>4121569.35</v>
      </c>
      <c r="E161" s="51">
        <v>0</v>
      </c>
      <c r="F161" s="50">
        <f>D161-E161</f>
        <v>4121569.35</v>
      </c>
      <c r="G161" s="50">
        <v>145426.73000000001</v>
      </c>
      <c r="H161" s="50">
        <v>0</v>
      </c>
      <c r="I161" s="50">
        <v>0</v>
      </c>
      <c r="J161" s="50">
        <f>G161-H161-I161</f>
        <v>145426.73000000001</v>
      </c>
      <c r="K161" s="50">
        <v>1664585.74</v>
      </c>
      <c r="L161" s="27">
        <f>(F161+J161)/C161</f>
        <v>220.74475323331609</v>
      </c>
      <c r="M161" s="27">
        <f>K161/C161</f>
        <v>86.114109674081732</v>
      </c>
      <c r="N161" s="28">
        <f>(F161+J161+K161)/C161</f>
        <v>306.85886290739785</v>
      </c>
    </row>
  </sheetData>
  <sortState ref="A10:N161">
    <sortCondition ref="A10:A161"/>
  </sortState>
  <mergeCells count="4">
    <mergeCell ref="A3:N3"/>
    <mergeCell ref="A4:N4"/>
    <mergeCell ref="D8:K8"/>
    <mergeCell ref="L8:N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1"/>
  <sheetViews>
    <sheetView tabSelected="1" zoomScaleNormal="100" workbookViewId="0">
      <selection activeCell="L164" sqref="L164"/>
    </sheetView>
  </sheetViews>
  <sheetFormatPr baseColWidth="10" defaultColWidth="7.109375" defaultRowHeight="18"/>
  <cols>
    <col min="1" max="1" width="28.109375" style="29" customWidth="1"/>
    <col min="2" max="2" width="15.6640625" style="29" customWidth="1"/>
    <col min="3" max="3" width="11" style="30" customWidth="1"/>
    <col min="4" max="4" width="14.109375" style="29" hidden="1" customWidth="1"/>
    <col min="5" max="5" width="12.6640625" style="29" hidden="1" customWidth="1"/>
    <col min="6" max="6" width="14.44140625" style="29" hidden="1" customWidth="1"/>
    <col min="7" max="7" width="14.33203125" style="31" hidden="1" customWidth="1"/>
    <col min="8" max="8" width="12.6640625" style="29" hidden="1" customWidth="1"/>
    <col min="9" max="9" width="13.5546875" style="29" hidden="1" customWidth="1"/>
    <col min="10" max="10" width="13.6640625" style="29" hidden="1" customWidth="1"/>
    <col min="11" max="11" width="16.5546875" style="29" hidden="1" customWidth="1"/>
    <col min="12" max="12" width="15.44140625" style="29" customWidth="1"/>
    <col min="13" max="13" width="14.88671875" style="29" customWidth="1"/>
    <col min="14" max="14" width="19" style="29" customWidth="1"/>
    <col min="15" max="16384" width="7.109375" style="29"/>
  </cols>
  <sheetData>
    <row r="1" spans="1:14" s="1" customFormat="1" ht="16.8">
      <c r="C1" s="2"/>
      <c r="D1" s="3"/>
      <c r="E1" s="3"/>
      <c r="F1" s="3"/>
      <c r="G1" s="3"/>
      <c r="H1" s="3"/>
      <c r="I1" s="3"/>
      <c r="J1" s="3"/>
      <c r="K1" s="3"/>
      <c r="M1" s="4"/>
    </row>
    <row r="2" spans="1:14" s="1" customFormat="1" ht="24" customHeight="1">
      <c r="A2" s="5"/>
      <c r="B2" s="5"/>
      <c r="C2" s="6"/>
      <c r="D2" s="5"/>
      <c r="E2" s="5"/>
      <c r="F2" s="5"/>
      <c r="G2" s="7"/>
      <c r="H2" s="5"/>
      <c r="I2" s="5"/>
      <c r="J2" s="5"/>
      <c r="K2" s="5"/>
      <c r="L2" s="5"/>
      <c r="M2" s="5"/>
    </row>
    <row r="3" spans="1:14" s="1" customFormat="1" ht="39" customHeight="1">
      <c r="A3" s="8" t="s">
        <v>163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1" customFormat="1" ht="21.6">
      <c r="A4" s="36" t="s">
        <v>162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s="1" customFormat="1" ht="16.8">
      <c r="A5" s="55" t="s">
        <v>164</v>
      </c>
      <c r="B5" s="37"/>
      <c r="C5" s="38"/>
      <c r="D5" s="39"/>
      <c r="E5" s="39"/>
      <c r="F5" s="39"/>
      <c r="G5" s="39"/>
      <c r="H5" s="39"/>
      <c r="I5" s="39"/>
      <c r="J5" s="39"/>
      <c r="K5" s="39"/>
      <c r="L5" s="39"/>
      <c r="M5" s="40"/>
      <c r="N5" s="41"/>
    </row>
    <row r="6" spans="1:14" s="1" customFormat="1" ht="16.8">
      <c r="A6" s="56" t="s">
        <v>10</v>
      </c>
      <c r="B6" s="43"/>
      <c r="C6" s="44"/>
      <c r="D6" s="45"/>
      <c r="E6" s="45"/>
      <c r="F6" s="45"/>
      <c r="G6" s="45"/>
      <c r="H6" s="45"/>
      <c r="I6" s="45"/>
      <c r="J6" s="45"/>
      <c r="K6" s="40"/>
      <c r="L6" s="45"/>
      <c r="M6" s="40"/>
      <c r="N6" s="41"/>
    </row>
    <row r="7" spans="1:14" s="1" customFormat="1" ht="16.8">
      <c r="A7" s="11"/>
      <c r="B7" s="12"/>
      <c r="C7" s="13"/>
      <c r="D7" s="14"/>
      <c r="E7" s="14"/>
      <c r="F7" s="14"/>
      <c r="G7" s="14"/>
      <c r="H7" s="14"/>
      <c r="I7" s="14"/>
      <c r="J7" s="9"/>
      <c r="K7" s="14"/>
      <c r="L7" s="9"/>
      <c r="M7" s="10"/>
    </row>
    <row r="8" spans="1:14">
      <c r="A8" s="12"/>
      <c r="B8" s="12"/>
      <c r="C8" s="13"/>
      <c r="D8" s="15" t="s">
        <v>11</v>
      </c>
      <c r="E8" s="16"/>
      <c r="F8" s="16"/>
      <c r="G8" s="16"/>
      <c r="H8" s="16"/>
      <c r="I8" s="16"/>
      <c r="J8" s="16"/>
      <c r="K8" s="17"/>
      <c r="L8" s="18" t="s">
        <v>12</v>
      </c>
      <c r="M8" s="19"/>
      <c r="N8" s="20"/>
    </row>
    <row r="9" spans="1:14" ht="50.4">
      <c r="A9" s="21" t="s">
        <v>13</v>
      </c>
      <c r="B9" s="21" t="s">
        <v>14</v>
      </c>
      <c r="C9" s="21" t="s">
        <v>15</v>
      </c>
      <c r="D9" s="22" t="s">
        <v>16</v>
      </c>
      <c r="E9" s="22" t="s">
        <v>17</v>
      </c>
      <c r="F9" s="22" t="s">
        <v>144</v>
      </c>
      <c r="G9" s="22" t="s">
        <v>18</v>
      </c>
      <c r="H9" s="22" t="s">
        <v>147</v>
      </c>
      <c r="I9" s="22" t="s">
        <v>146</v>
      </c>
      <c r="J9" s="22" t="s">
        <v>145</v>
      </c>
      <c r="K9" s="22" t="s">
        <v>19</v>
      </c>
      <c r="L9" s="23" t="s">
        <v>20</v>
      </c>
      <c r="M9" s="23" t="s">
        <v>19</v>
      </c>
      <c r="N9" s="24" t="s">
        <v>21</v>
      </c>
    </row>
    <row r="10" spans="1:14" ht="15" customHeight="1">
      <c r="A10" s="25" t="s">
        <v>171</v>
      </c>
      <c r="B10" s="26" t="s">
        <v>2</v>
      </c>
      <c r="C10" s="49">
        <v>11742</v>
      </c>
      <c r="D10" s="50">
        <v>21573958.82</v>
      </c>
      <c r="E10" s="51">
        <v>0</v>
      </c>
      <c r="F10" s="50">
        <f>D10-E10</f>
        <v>21573958.82</v>
      </c>
      <c r="G10" s="50">
        <v>736169.43</v>
      </c>
      <c r="H10" s="50">
        <v>0</v>
      </c>
      <c r="I10" s="50">
        <v>0</v>
      </c>
      <c r="J10" s="50">
        <f>G10-H10-I10</f>
        <v>736169.43</v>
      </c>
      <c r="K10" s="50">
        <v>5824570.4000000004</v>
      </c>
      <c r="L10" s="27">
        <f>(F10+J10)/C10</f>
        <v>1900.0279552035429</v>
      </c>
      <c r="M10" s="27">
        <f>K10/C10</f>
        <v>496.04585249531601</v>
      </c>
      <c r="N10" s="28">
        <f>(F10+J10+K10)/C10</f>
        <v>2396.0738076988587</v>
      </c>
    </row>
    <row r="11" spans="1:14" ht="15" customHeight="1">
      <c r="A11" s="25" t="s">
        <v>177</v>
      </c>
      <c r="B11" s="26" t="s">
        <v>7</v>
      </c>
      <c r="C11" s="49">
        <v>7748</v>
      </c>
      <c r="D11" s="50">
        <v>13526260.99</v>
      </c>
      <c r="E11" s="51">
        <v>0</v>
      </c>
      <c r="F11" s="50">
        <f>D11-E11</f>
        <v>13526260.99</v>
      </c>
      <c r="G11" s="50">
        <v>1576470.44</v>
      </c>
      <c r="H11" s="50">
        <v>0</v>
      </c>
      <c r="I11" s="50">
        <v>0</v>
      </c>
      <c r="J11" s="50">
        <f>G11-H11-I11</f>
        <v>1576470.44</v>
      </c>
      <c r="K11" s="50">
        <v>1771223.3</v>
      </c>
      <c r="L11" s="27">
        <f>(F11+J11)/C11</f>
        <v>1949.2425696954053</v>
      </c>
      <c r="M11" s="27">
        <f>K11/C11</f>
        <v>228.60393649974188</v>
      </c>
      <c r="N11" s="28">
        <f>(F11+J11+K11)/C11</f>
        <v>2177.8465061951474</v>
      </c>
    </row>
    <row r="12" spans="1:14" ht="15" customHeight="1">
      <c r="A12" s="25" t="s">
        <v>22</v>
      </c>
      <c r="B12" s="26" t="s">
        <v>7</v>
      </c>
      <c r="C12" s="49">
        <v>6883</v>
      </c>
      <c r="D12" s="50">
        <v>10499247.140000001</v>
      </c>
      <c r="E12" s="51">
        <v>0</v>
      </c>
      <c r="F12" s="50">
        <f>D12-E12</f>
        <v>10499247.140000001</v>
      </c>
      <c r="G12" s="50">
        <v>179986.95</v>
      </c>
      <c r="H12" s="50">
        <v>0</v>
      </c>
      <c r="I12" s="50">
        <v>0</v>
      </c>
      <c r="J12" s="50">
        <f>G12-H12-I12</f>
        <v>179986.95</v>
      </c>
      <c r="K12" s="50">
        <v>1698788.72</v>
      </c>
      <c r="L12" s="27">
        <f>(F12+J12)/C12</f>
        <v>1551.5377146593055</v>
      </c>
      <c r="M12" s="27">
        <f>K12/C12</f>
        <v>246.80934476245824</v>
      </c>
      <c r="N12" s="28">
        <f>(F12+J12+K12)/C12</f>
        <v>1798.3470594217638</v>
      </c>
    </row>
    <row r="13" spans="1:14" ht="15" customHeight="1">
      <c r="A13" s="25" t="s">
        <v>23</v>
      </c>
      <c r="B13" s="26" t="s">
        <v>7</v>
      </c>
      <c r="C13" s="49">
        <v>16439</v>
      </c>
      <c r="D13" s="50">
        <v>22133771.809999999</v>
      </c>
      <c r="E13" s="51">
        <v>0</v>
      </c>
      <c r="F13" s="50">
        <f>D13-E13</f>
        <v>22133771.809999999</v>
      </c>
      <c r="G13" s="50">
        <v>2171363.4900000002</v>
      </c>
      <c r="H13" s="50">
        <v>0</v>
      </c>
      <c r="I13" s="50">
        <v>0</v>
      </c>
      <c r="J13" s="50">
        <f>G13-H13-I13</f>
        <v>2171363.4900000002</v>
      </c>
      <c r="K13" s="50">
        <v>1100898.55</v>
      </c>
      <c r="L13" s="27">
        <f>(F13+J13)/C13</f>
        <v>1478.5044893241679</v>
      </c>
      <c r="M13" s="27">
        <f>K13/C13</f>
        <v>66.968705517367241</v>
      </c>
      <c r="N13" s="28">
        <f>(F13+J13+K13)/C13</f>
        <v>1545.4731948415351</v>
      </c>
    </row>
    <row r="14" spans="1:14" ht="15" customHeight="1">
      <c r="A14" s="25" t="s">
        <v>24</v>
      </c>
      <c r="B14" s="26" t="s">
        <v>3</v>
      </c>
      <c r="C14" s="49">
        <v>6778</v>
      </c>
      <c r="D14" s="50">
        <v>7140878.6299999999</v>
      </c>
      <c r="E14" s="51">
        <v>0</v>
      </c>
      <c r="F14" s="50">
        <f>D14-E14</f>
        <v>7140878.6299999999</v>
      </c>
      <c r="G14" s="50">
        <v>114367.82</v>
      </c>
      <c r="H14" s="50">
        <v>0</v>
      </c>
      <c r="I14" s="50">
        <v>0</v>
      </c>
      <c r="J14" s="50">
        <f>G14-H14-I14</f>
        <v>114367.82</v>
      </c>
      <c r="K14" s="50">
        <v>625707.17000000004</v>
      </c>
      <c r="L14" s="27">
        <f>(F14+J14)/C14</f>
        <v>1070.4111020950133</v>
      </c>
      <c r="M14" s="27">
        <f>K14/C14</f>
        <v>92.314424609029217</v>
      </c>
      <c r="N14" s="28">
        <f>(F14+J14+K14)/C14</f>
        <v>1162.7255267040425</v>
      </c>
    </row>
    <row r="15" spans="1:14" ht="15" customHeight="1">
      <c r="A15" s="25" t="s">
        <v>28</v>
      </c>
      <c r="B15" s="26" t="s">
        <v>0</v>
      </c>
      <c r="C15" s="49">
        <v>8007</v>
      </c>
      <c r="D15" s="50">
        <v>5618016.2000000002</v>
      </c>
      <c r="E15" s="51">
        <v>0</v>
      </c>
      <c r="F15" s="50">
        <f>D15-E15</f>
        <v>5618016.2000000002</v>
      </c>
      <c r="G15" s="50">
        <v>145040.60999999999</v>
      </c>
      <c r="H15" s="50">
        <v>0</v>
      </c>
      <c r="I15" s="50">
        <v>0</v>
      </c>
      <c r="J15" s="50">
        <f>G15-H15-I15</f>
        <v>145040.60999999999</v>
      </c>
      <c r="K15" s="50">
        <v>2791459.38</v>
      </c>
      <c r="L15" s="27">
        <f>(F15+J15)/C15</f>
        <v>719.7523179717748</v>
      </c>
      <c r="M15" s="27">
        <f>K15/C15</f>
        <v>348.62737354814539</v>
      </c>
      <c r="N15" s="28">
        <f>(F15+J15+K15)/C15</f>
        <v>1068.3796915199202</v>
      </c>
    </row>
    <row r="16" spans="1:14" ht="15" customHeight="1">
      <c r="A16" s="25" t="s">
        <v>25</v>
      </c>
      <c r="B16" s="26" t="s">
        <v>2</v>
      </c>
      <c r="C16" s="49">
        <v>15355</v>
      </c>
      <c r="D16" s="50">
        <v>13042343.17</v>
      </c>
      <c r="E16" s="51">
        <v>0</v>
      </c>
      <c r="F16" s="50">
        <f>D16-E16</f>
        <v>13042343.17</v>
      </c>
      <c r="G16" s="50">
        <v>127388.31</v>
      </c>
      <c r="H16" s="50">
        <v>0</v>
      </c>
      <c r="I16" s="50">
        <v>0</v>
      </c>
      <c r="J16" s="50">
        <f>G16-H16-I16</f>
        <v>127388.31</v>
      </c>
      <c r="K16" s="50">
        <v>1834243.13</v>
      </c>
      <c r="L16" s="27">
        <f>(F16+J16)/C16</f>
        <v>857.68358710517748</v>
      </c>
      <c r="M16" s="27">
        <f>K16/C16</f>
        <v>119.45575577987626</v>
      </c>
      <c r="N16" s="28">
        <f>(F16+J16+K16)/C16</f>
        <v>977.13934288505368</v>
      </c>
    </row>
    <row r="17" spans="1:14" ht="15" customHeight="1">
      <c r="A17" s="25" t="s">
        <v>29</v>
      </c>
      <c r="B17" s="26" t="s">
        <v>6</v>
      </c>
      <c r="C17" s="49">
        <v>18183</v>
      </c>
      <c r="D17" s="50">
        <v>14831282.07</v>
      </c>
      <c r="E17" s="51">
        <v>0</v>
      </c>
      <c r="F17" s="50">
        <f>D17-E17</f>
        <v>14831282.07</v>
      </c>
      <c r="G17" s="50">
        <v>699595.49</v>
      </c>
      <c r="H17" s="50">
        <v>0</v>
      </c>
      <c r="I17" s="50">
        <v>0</v>
      </c>
      <c r="J17" s="50">
        <f>G17-H17-I17</f>
        <v>699595.49</v>
      </c>
      <c r="K17" s="50">
        <v>2208123.17</v>
      </c>
      <c r="L17" s="27">
        <f>(F17+J17)/C17</f>
        <v>854.14274652147617</v>
      </c>
      <c r="M17" s="27">
        <f>K17/C17</f>
        <v>121.43888082274651</v>
      </c>
      <c r="N17" s="28">
        <f>(F17+J17+K17)/C17</f>
        <v>975.58162734422262</v>
      </c>
    </row>
    <row r="18" spans="1:14" ht="15" customHeight="1">
      <c r="A18" s="25" t="s">
        <v>143</v>
      </c>
      <c r="B18" s="26" t="s">
        <v>6</v>
      </c>
      <c r="C18" s="49">
        <v>19246</v>
      </c>
      <c r="D18" s="50">
        <v>13470531.789999999</v>
      </c>
      <c r="E18" s="51">
        <v>0</v>
      </c>
      <c r="F18" s="50">
        <f>D18-E18</f>
        <v>13470531.789999999</v>
      </c>
      <c r="G18" s="50">
        <v>378288.03</v>
      </c>
      <c r="H18" s="50">
        <v>0</v>
      </c>
      <c r="I18" s="50">
        <v>0</v>
      </c>
      <c r="J18" s="50">
        <f>G18-H18-I18</f>
        <v>378288.03</v>
      </c>
      <c r="K18" s="50">
        <v>4683593.1900000004</v>
      </c>
      <c r="L18" s="27">
        <f>(F18+J18)/C18</f>
        <v>719.56873220409432</v>
      </c>
      <c r="M18" s="27">
        <f>K18/C18</f>
        <v>243.35410942533517</v>
      </c>
      <c r="N18" s="28">
        <f>(F18+J18+K18)/C18</f>
        <v>962.9228416294294</v>
      </c>
    </row>
    <row r="19" spans="1:14" ht="15" customHeight="1">
      <c r="A19" s="25" t="s">
        <v>27</v>
      </c>
      <c r="B19" s="26" t="s">
        <v>7</v>
      </c>
      <c r="C19" s="49">
        <v>17943</v>
      </c>
      <c r="D19" s="50">
        <v>13464340.07</v>
      </c>
      <c r="E19" s="51">
        <v>0</v>
      </c>
      <c r="F19" s="50">
        <f>D19-E19</f>
        <v>13464340.07</v>
      </c>
      <c r="G19" s="50">
        <v>279478.8</v>
      </c>
      <c r="H19" s="50">
        <v>0</v>
      </c>
      <c r="I19" s="50">
        <v>0</v>
      </c>
      <c r="J19" s="50">
        <f>G19-H19-I19</f>
        <v>279478.8</v>
      </c>
      <c r="K19" s="50">
        <v>3402152.27</v>
      </c>
      <c r="L19" s="27">
        <f>(F19+J19)/C19</f>
        <v>765.97106782589321</v>
      </c>
      <c r="M19" s="27">
        <f>K19/C19</f>
        <v>189.6088875884746</v>
      </c>
      <c r="N19" s="28">
        <f>(F19+J19+K19)/C19</f>
        <v>955.57995541436776</v>
      </c>
    </row>
    <row r="20" spans="1:14" ht="15" customHeight="1">
      <c r="A20" s="25" t="s">
        <v>26</v>
      </c>
      <c r="B20" s="26" t="s">
        <v>3</v>
      </c>
      <c r="C20" s="49">
        <v>8105</v>
      </c>
      <c r="D20" s="50">
        <v>5979407.0700000003</v>
      </c>
      <c r="E20" s="51">
        <v>0</v>
      </c>
      <c r="F20" s="50">
        <f>D20-E20</f>
        <v>5979407.0700000003</v>
      </c>
      <c r="G20" s="50">
        <v>104130.08</v>
      </c>
      <c r="H20" s="50">
        <v>0</v>
      </c>
      <c r="I20" s="50">
        <v>0</v>
      </c>
      <c r="J20" s="50">
        <f>G20-H20-I20</f>
        <v>104130.08</v>
      </c>
      <c r="K20" s="50">
        <v>576081.37</v>
      </c>
      <c r="L20" s="27">
        <f>(F20+J20)/C20</f>
        <v>750.59064157927207</v>
      </c>
      <c r="M20" s="27">
        <f>K20/C20</f>
        <v>71.077281924737818</v>
      </c>
      <c r="N20" s="28">
        <f>(F20+J20+K20)/C20</f>
        <v>821.66792350400988</v>
      </c>
    </row>
    <row r="21" spans="1:14" ht="15" customHeight="1">
      <c r="A21" s="25" t="s">
        <v>30</v>
      </c>
      <c r="B21" s="26" t="s">
        <v>3</v>
      </c>
      <c r="C21" s="49">
        <v>16996</v>
      </c>
      <c r="D21" s="50">
        <v>12604330.880000001</v>
      </c>
      <c r="E21" s="51">
        <v>0</v>
      </c>
      <c r="F21" s="50">
        <f>D21-E21</f>
        <v>12604330.880000001</v>
      </c>
      <c r="G21" s="50">
        <v>146653.01</v>
      </c>
      <c r="H21" s="50">
        <v>0</v>
      </c>
      <c r="I21" s="50">
        <v>0</v>
      </c>
      <c r="J21" s="50">
        <f>G21-H21-I21</f>
        <v>146653.01</v>
      </c>
      <c r="K21" s="50">
        <v>1179119.1399999999</v>
      </c>
      <c r="L21" s="27">
        <f>(F21+J21)/C21</f>
        <v>750.23440162391159</v>
      </c>
      <c r="M21" s="27">
        <f>K21/C21</f>
        <v>69.376273240762529</v>
      </c>
      <c r="N21" s="28">
        <f>(F21+J21+K21)/C21</f>
        <v>819.61067486467414</v>
      </c>
    </row>
    <row r="22" spans="1:14" ht="15" customHeight="1">
      <c r="A22" s="25" t="s">
        <v>33</v>
      </c>
      <c r="B22" s="26" t="s">
        <v>9</v>
      </c>
      <c r="C22" s="49">
        <v>17621</v>
      </c>
      <c r="D22" s="50">
        <v>6698810.2300000004</v>
      </c>
      <c r="E22" s="51">
        <v>0</v>
      </c>
      <c r="F22" s="50">
        <f>D22-E22</f>
        <v>6698810.2300000004</v>
      </c>
      <c r="G22" s="50">
        <v>93561.03</v>
      </c>
      <c r="H22" s="50">
        <v>0</v>
      </c>
      <c r="I22" s="50">
        <v>0</v>
      </c>
      <c r="J22" s="50">
        <f>G22-H22-I22</f>
        <v>93561.03</v>
      </c>
      <c r="K22" s="50">
        <v>6454684.4699999997</v>
      </c>
      <c r="L22" s="27">
        <f>(F22+J22)/C22</f>
        <v>385.47024913455539</v>
      </c>
      <c r="M22" s="27">
        <f>K22/C22</f>
        <v>366.30636570001701</v>
      </c>
      <c r="N22" s="28">
        <f>(F22+J22+K22)/C22</f>
        <v>751.77661483457246</v>
      </c>
    </row>
    <row r="23" spans="1:14" ht="15" customHeight="1">
      <c r="A23" s="25" t="s">
        <v>134</v>
      </c>
      <c r="B23" s="26" t="s">
        <v>0</v>
      </c>
      <c r="C23" s="49">
        <v>12513</v>
      </c>
      <c r="D23" s="50">
        <v>7418153.3499999996</v>
      </c>
      <c r="E23" s="51">
        <v>0</v>
      </c>
      <c r="F23" s="50">
        <f>D23-E23</f>
        <v>7418153.3499999996</v>
      </c>
      <c r="G23" s="50">
        <v>105637.85</v>
      </c>
      <c r="H23" s="50">
        <v>0</v>
      </c>
      <c r="I23" s="50">
        <v>0</v>
      </c>
      <c r="J23" s="50">
        <f>G23-H23-I23</f>
        <v>105637.85</v>
      </c>
      <c r="K23" s="50">
        <v>1876762.54</v>
      </c>
      <c r="L23" s="27">
        <f>(F23+J23)/C23</f>
        <v>601.27796691440892</v>
      </c>
      <c r="M23" s="27">
        <f>K23/C23</f>
        <v>149.98501878046832</v>
      </c>
      <c r="N23" s="28">
        <f>(F23+J23+K23)/C23</f>
        <v>751.26298569487722</v>
      </c>
    </row>
    <row r="24" spans="1:14" ht="15" customHeight="1">
      <c r="A24" s="25" t="s">
        <v>178</v>
      </c>
      <c r="B24" s="26" t="s">
        <v>6</v>
      </c>
      <c r="C24" s="49">
        <v>5226</v>
      </c>
      <c r="D24" s="50">
        <v>2534740.9300000002</v>
      </c>
      <c r="E24" s="51">
        <v>0</v>
      </c>
      <c r="F24" s="50">
        <f>D24-E24</f>
        <v>2534740.9300000002</v>
      </c>
      <c r="G24" s="50">
        <v>103599.33</v>
      </c>
      <c r="H24" s="50">
        <v>0</v>
      </c>
      <c r="I24" s="50">
        <v>0</v>
      </c>
      <c r="J24" s="50">
        <f>G24-H24-I24</f>
        <v>103599.33</v>
      </c>
      <c r="K24" s="50">
        <v>1193334.95</v>
      </c>
      <c r="L24" s="27">
        <f>(F24+J24)/C24</f>
        <v>504.84888251052433</v>
      </c>
      <c r="M24" s="27">
        <f>K24/C24</f>
        <v>228.34576157673172</v>
      </c>
      <c r="N24" s="28">
        <f>(F24+J24+K24)/C24</f>
        <v>733.19464408725605</v>
      </c>
    </row>
    <row r="25" spans="1:14" ht="15" customHeight="1">
      <c r="A25" s="25" t="s">
        <v>32</v>
      </c>
      <c r="B25" s="26" t="s">
        <v>4</v>
      </c>
      <c r="C25" s="49">
        <v>15791</v>
      </c>
      <c r="D25" s="50">
        <v>5885470.3899999997</v>
      </c>
      <c r="E25" s="51">
        <v>0</v>
      </c>
      <c r="F25" s="50">
        <f>D25-E25</f>
        <v>5885470.3899999997</v>
      </c>
      <c r="G25" s="50">
        <v>162577.18</v>
      </c>
      <c r="H25" s="50">
        <v>0</v>
      </c>
      <c r="I25" s="50">
        <v>0</v>
      </c>
      <c r="J25" s="50">
        <f>G25-H25-I25</f>
        <v>162577.18</v>
      </c>
      <c r="K25" s="50">
        <v>4358707.63</v>
      </c>
      <c r="L25" s="27">
        <f>(F25+J25)/C25</f>
        <v>383.0059888544107</v>
      </c>
      <c r="M25" s="27">
        <f>K25/C25</f>
        <v>276.02480083591917</v>
      </c>
      <c r="N25" s="28">
        <f>(F25+J25+K25)/C25</f>
        <v>659.03078969032993</v>
      </c>
    </row>
    <row r="26" spans="1:14" ht="15" customHeight="1">
      <c r="A26" s="25" t="s">
        <v>176</v>
      </c>
      <c r="B26" s="26" t="s">
        <v>7</v>
      </c>
      <c r="C26" s="49">
        <v>8387</v>
      </c>
      <c r="D26" s="50">
        <v>4092524.21</v>
      </c>
      <c r="E26" s="51">
        <v>0</v>
      </c>
      <c r="F26" s="50">
        <f>D26-E26</f>
        <v>4092524.21</v>
      </c>
      <c r="G26" s="50">
        <v>244790.74</v>
      </c>
      <c r="H26" s="50">
        <v>0</v>
      </c>
      <c r="I26" s="50">
        <v>0</v>
      </c>
      <c r="J26" s="50">
        <f>G26-H26-I26</f>
        <v>244790.74</v>
      </c>
      <c r="K26" s="50">
        <v>981211.5</v>
      </c>
      <c r="L26" s="27">
        <f>(F26+J26)/C26</f>
        <v>517.14736496959586</v>
      </c>
      <c r="M26" s="27">
        <f>K26/C26</f>
        <v>116.99195183021342</v>
      </c>
      <c r="N26" s="28">
        <f>(F26+J26+K26)/C26</f>
        <v>634.13931679980919</v>
      </c>
    </row>
    <row r="27" spans="1:14" ht="15" customHeight="1">
      <c r="A27" s="25" t="s">
        <v>31</v>
      </c>
      <c r="B27" s="26" t="s">
        <v>2</v>
      </c>
      <c r="C27" s="49">
        <v>8255</v>
      </c>
      <c r="D27" s="50">
        <v>3637454.15</v>
      </c>
      <c r="E27" s="51">
        <v>0</v>
      </c>
      <c r="F27" s="50">
        <f>D27-E27</f>
        <v>3637454.15</v>
      </c>
      <c r="G27" s="50">
        <v>63244.66</v>
      </c>
      <c r="H27" s="50">
        <v>0</v>
      </c>
      <c r="I27" s="50">
        <v>0</v>
      </c>
      <c r="J27" s="50">
        <f>G27-H27-I27</f>
        <v>63244.66</v>
      </c>
      <c r="K27" s="50">
        <v>1531500.64</v>
      </c>
      <c r="L27" s="27">
        <f>(F27+J27)/C27</f>
        <v>448.29785705632952</v>
      </c>
      <c r="M27" s="27">
        <f>K27/C27</f>
        <v>185.52400242277406</v>
      </c>
      <c r="N27" s="28">
        <f>(F27+J27+K27)/C27</f>
        <v>633.82185947910364</v>
      </c>
    </row>
    <row r="28" spans="1:14" ht="15" customHeight="1">
      <c r="A28" s="25" t="s">
        <v>142</v>
      </c>
      <c r="B28" s="26" t="s">
        <v>0</v>
      </c>
      <c r="C28" s="49">
        <v>18960</v>
      </c>
      <c r="D28" s="50">
        <v>8887256.9900000002</v>
      </c>
      <c r="E28" s="51">
        <v>0</v>
      </c>
      <c r="F28" s="50">
        <f>D28-E28</f>
        <v>8887256.9900000002</v>
      </c>
      <c r="G28" s="50">
        <v>273938.74</v>
      </c>
      <c r="H28" s="50">
        <v>0</v>
      </c>
      <c r="I28" s="50">
        <v>0</v>
      </c>
      <c r="J28" s="50">
        <f>G28-H28-I28</f>
        <v>273938.74</v>
      </c>
      <c r="K28" s="50">
        <v>2248921.7999999998</v>
      </c>
      <c r="L28" s="27">
        <f>(F28+J28)/C28</f>
        <v>483.18542879746838</v>
      </c>
      <c r="M28" s="27">
        <f>K28/C28</f>
        <v>118.61401898734177</v>
      </c>
      <c r="N28" s="28">
        <f>(F28+J28+K28)/C28</f>
        <v>601.79944778481024</v>
      </c>
    </row>
    <row r="29" spans="1:14" ht="15" customHeight="1">
      <c r="A29" s="25" t="s">
        <v>34</v>
      </c>
      <c r="B29" s="26" t="s">
        <v>9</v>
      </c>
      <c r="C29" s="49">
        <v>6464</v>
      </c>
      <c r="D29" s="50">
        <v>2760477.42</v>
      </c>
      <c r="E29" s="51">
        <v>0</v>
      </c>
      <c r="F29" s="50">
        <f>D29-E29</f>
        <v>2760477.42</v>
      </c>
      <c r="G29" s="50">
        <v>35075.269999999997</v>
      </c>
      <c r="H29" s="50">
        <v>0</v>
      </c>
      <c r="I29" s="50">
        <v>0</v>
      </c>
      <c r="J29" s="50">
        <f>G29-H29-I29</f>
        <v>35075.269999999997</v>
      </c>
      <c r="K29" s="50">
        <v>1028598.29</v>
      </c>
      <c r="L29" s="27">
        <f>(F29+J29)/C29</f>
        <v>432.4803047648515</v>
      </c>
      <c r="M29" s="27">
        <f>K29/C29</f>
        <v>159.12721070544555</v>
      </c>
      <c r="N29" s="28">
        <f>(F29+J29+K29)/C29</f>
        <v>591.60751547029702</v>
      </c>
    </row>
    <row r="30" spans="1:14" ht="15" customHeight="1">
      <c r="A30" s="25" t="s">
        <v>38</v>
      </c>
      <c r="B30" s="26" t="s">
        <v>7</v>
      </c>
      <c r="C30" s="49">
        <v>8168</v>
      </c>
      <c r="D30" s="50">
        <v>2931989.45</v>
      </c>
      <c r="E30" s="51">
        <v>0</v>
      </c>
      <c r="F30" s="50">
        <f>D30-E30</f>
        <v>2931989.45</v>
      </c>
      <c r="G30" s="50">
        <v>476734.19</v>
      </c>
      <c r="H30" s="50">
        <v>0</v>
      </c>
      <c r="I30" s="50">
        <v>0</v>
      </c>
      <c r="J30" s="50">
        <f>G30-H30-I30</f>
        <v>476734.19</v>
      </c>
      <c r="K30" s="50">
        <v>1340703.03</v>
      </c>
      <c r="L30" s="27">
        <f>(F30+J30)/C30</f>
        <v>417.32659647404506</v>
      </c>
      <c r="M30" s="27">
        <f>K30/C30</f>
        <v>164.14091944172381</v>
      </c>
      <c r="N30" s="28">
        <f>(F30+J30+K30)/C30</f>
        <v>581.4675159157689</v>
      </c>
    </row>
    <row r="31" spans="1:14" ht="15" customHeight="1">
      <c r="A31" s="25" t="s">
        <v>169</v>
      </c>
      <c r="B31" s="26" t="s">
        <v>9</v>
      </c>
      <c r="C31" s="49">
        <v>12497</v>
      </c>
      <c r="D31" s="50">
        <v>4775014.58</v>
      </c>
      <c r="E31" s="51">
        <v>0</v>
      </c>
      <c r="F31" s="50">
        <f>D31-E31</f>
        <v>4775014.58</v>
      </c>
      <c r="G31" s="50">
        <v>87597.47</v>
      </c>
      <c r="H31" s="50">
        <v>0</v>
      </c>
      <c r="I31" s="50">
        <v>0</v>
      </c>
      <c r="J31" s="50">
        <f>G31-H31-I31</f>
        <v>87597.47</v>
      </c>
      <c r="K31" s="50">
        <v>2340359.5499999998</v>
      </c>
      <c r="L31" s="27">
        <f>(F31+J31)/C31</f>
        <v>389.10234856365526</v>
      </c>
      <c r="M31" s="27">
        <f>K31/C31</f>
        <v>187.27370969032566</v>
      </c>
      <c r="N31" s="28">
        <f>(F31+J31+K31)/C31</f>
        <v>576.37605825398089</v>
      </c>
    </row>
    <row r="32" spans="1:14" ht="15" customHeight="1">
      <c r="A32" s="25" t="s">
        <v>45</v>
      </c>
      <c r="B32" s="26" t="s">
        <v>4</v>
      </c>
      <c r="C32" s="49">
        <v>10673</v>
      </c>
      <c r="D32" s="50">
        <v>3227668.78</v>
      </c>
      <c r="E32" s="51">
        <v>0</v>
      </c>
      <c r="F32" s="50">
        <f>D32-E32</f>
        <v>3227668.78</v>
      </c>
      <c r="G32" s="50">
        <v>181244.13</v>
      </c>
      <c r="H32" s="50">
        <v>0</v>
      </c>
      <c r="I32" s="50">
        <v>0</v>
      </c>
      <c r="J32" s="50">
        <f>G32-H32-I32</f>
        <v>181244.13</v>
      </c>
      <c r="K32" s="50">
        <v>2644191.35</v>
      </c>
      <c r="L32" s="27">
        <f>(F32+J32)/C32</f>
        <v>319.39594397076735</v>
      </c>
      <c r="M32" s="27">
        <f>K32/C32</f>
        <v>247.74583997001781</v>
      </c>
      <c r="N32" s="28">
        <f>(F32+J32+K32)/C32</f>
        <v>567.1417839407851</v>
      </c>
    </row>
    <row r="33" spans="1:14" ht="15" customHeight="1">
      <c r="A33" s="25" t="s">
        <v>149</v>
      </c>
      <c r="B33" s="26" t="s">
        <v>7</v>
      </c>
      <c r="C33" s="49">
        <v>6556</v>
      </c>
      <c r="D33" s="50">
        <v>3129455.81</v>
      </c>
      <c r="E33" s="51">
        <v>0</v>
      </c>
      <c r="F33" s="50">
        <f>D33-E33</f>
        <v>3129455.81</v>
      </c>
      <c r="G33" s="50">
        <v>112218.17</v>
      </c>
      <c r="H33" s="50">
        <v>0</v>
      </c>
      <c r="I33" s="50">
        <v>0</v>
      </c>
      <c r="J33" s="50">
        <f>G33-H33-I33</f>
        <v>112218.17</v>
      </c>
      <c r="K33" s="50">
        <v>471345.66</v>
      </c>
      <c r="L33" s="27">
        <f>(F33+J33)/C33</f>
        <v>494.45911836485664</v>
      </c>
      <c r="M33" s="27">
        <f>K33/C33</f>
        <v>71.895311165344722</v>
      </c>
      <c r="N33" s="28">
        <f>(F33+J33+K33)/C33</f>
        <v>566.3544295302014</v>
      </c>
    </row>
    <row r="34" spans="1:14" ht="15" customHeight="1">
      <c r="A34" s="25" t="s">
        <v>37</v>
      </c>
      <c r="B34" s="26" t="s">
        <v>2</v>
      </c>
      <c r="C34" s="49">
        <v>12750</v>
      </c>
      <c r="D34" s="50">
        <v>4985385.57</v>
      </c>
      <c r="E34" s="51">
        <v>0</v>
      </c>
      <c r="F34" s="50">
        <f>D34-E34</f>
        <v>4985385.57</v>
      </c>
      <c r="G34" s="50">
        <v>294433.99</v>
      </c>
      <c r="H34" s="50">
        <v>0</v>
      </c>
      <c r="I34" s="50">
        <v>0</v>
      </c>
      <c r="J34" s="50">
        <f>G34-H34-I34</f>
        <v>294433.99</v>
      </c>
      <c r="K34" s="50">
        <v>1845390.39</v>
      </c>
      <c r="L34" s="27">
        <f>(F34+J34)/C34</f>
        <v>414.1034949019608</v>
      </c>
      <c r="M34" s="27">
        <f>K34/C34</f>
        <v>144.73650117647057</v>
      </c>
      <c r="N34" s="28">
        <f>(F34+J34+K34)/C34</f>
        <v>558.83999607843134</v>
      </c>
    </row>
    <row r="35" spans="1:14" ht="15" customHeight="1">
      <c r="A35" s="25" t="s">
        <v>56</v>
      </c>
      <c r="B35" s="26" t="s">
        <v>3</v>
      </c>
      <c r="C35" s="49">
        <v>6546</v>
      </c>
      <c r="D35" s="50">
        <v>2653617.5499999998</v>
      </c>
      <c r="E35" s="51">
        <v>0</v>
      </c>
      <c r="F35" s="50">
        <f>D35-E35</f>
        <v>2653617.5499999998</v>
      </c>
      <c r="G35" s="50">
        <v>174954.33</v>
      </c>
      <c r="H35" s="50">
        <v>0</v>
      </c>
      <c r="I35" s="50">
        <v>0</v>
      </c>
      <c r="J35" s="50">
        <f>G35-H35-I35</f>
        <v>174954.33</v>
      </c>
      <c r="K35" s="50">
        <v>807699.04</v>
      </c>
      <c r="L35" s="27">
        <f>(F35+J35)/C35</f>
        <v>432.10691720134429</v>
      </c>
      <c r="M35" s="27">
        <f>K35/C35</f>
        <v>123.38818209593646</v>
      </c>
      <c r="N35" s="28">
        <f>(F35+J35+K35)/C35</f>
        <v>555.49509929728072</v>
      </c>
    </row>
    <row r="36" spans="1:14" ht="15" customHeight="1">
      <c r="A36" s="25" t="s">
        <v>57</v>
      </c>
      <c r="B36" s="26" t="s">
        <v>4</v>
      </c>
      <c r="C36" s="49">
        <v>8078</v>
      </c>
      <c r="D36" s="50">
        <v>2653234.34</v>
      </c>
      <c r="E36" s="51">
        <v>0</v>
      </c>
      <c r="F36" s="50">
        <f>D36-E36</f>
        <v>2653234.34</v>
      </c>
      <c r="G36" s="50">
        <v>63785.51</v>
      </c>
      <c r="H36" s="50">
        <v>0</v>
      </c>
      <c r="I36" s="50">
        <v>0</v>
      </c>
      <c r="J36" s="50">
        <f>G36-H36-I36</f>
        <v>63785.51</v>
      </c>
      <c r="K36" s="50">
        <v>1765709.07</v>
      </c>
      <c r="L36" s="27">
        <f>(F36+J36)/C36</f>
        <v>336.3480873978707</v>
      </c>
      <c r="M36" s="27">
        <f>K36/C36</f>
        <v>218.5824548155484</v>
      </c>
      <c r="N36" s="28">
        <f>(F36+J36+K36)/C36</f>
        <v>554.93054221341913</v>
      </c>
    </row>
    <row r="37" spans="1:14" ht="15" customHeight="1">
      <c r="A37" s="25" t="s">
        <v>46</v>
      </c>
      <c r="B37" s="26" t="s">
        <v>0</v>
      </c>
      <c r="C37" s="49">
        <v>11492</v>
      </c>
      <c r="D37" s="50">
        <v>5307747.45</v>
      </c>
      <c r="E37" s="51">
        <v>0</v>
      </c>
      <c r="F37" s="50">
        <f>D37-E37</f>
        <v>5307747.45</v>
      </c>
      <c r="G37" s="50">
        <v>113276</v>
      </c>
      <c r="H37" s="50">
        <v>0</v>
      </c>
      <c r="I37" s="50">
        <v>0</v>
      </c>
      <c r="J37" s="50">
        <f>G37-H37-I37</f>
        <v>113276</v>
      </c>
      <c r="K37" s="50">
        <v>913339.69</v>
      </c>
      <c r="L37" s="27">
        <f>(F37+J37)/C37</f>
        <v>471.72149756352246</v>
      </c>
      <c r="M37" s="27">
        <f>K37/C37</f>
        <v>79.476130351548903</v>
      </c>
      <c r="N37" s="28">
        <f>(F37+J37+K37)/C37</f>
        <v>551.19762791507139</v>
      </c>
    </row>
    <row r="38" spans="1:14" ht="15" customHeight="1">
      <c r="A38" s="25" t="s">
        <v>65</v>
      </c>
      <c r="B38" s="26" t="s">
        <v>4</v>
      </c>
      <c r="C38" s="49">
        <v>5196</v>
      </c>
      <c r="D38" s="50">
        <v>1761183.82</v>
      </c>
      <c r="E38" s="51">
        <v>0</v>
      </c>
      <c r="F38" s="50">
        <f>D38-E38</f>
        <v>1761183.82</v>
      </c>
      <c r="G38" s="50">
        <v>40298.82</v>
      </c>
      <c r="H38" s="50">
        <v>0</v>
      </c>
      <c r="I38" s="50">
        <v>0</v>
      </c>
      <c r="J38" s="50">
        <f>G38-H38-I38</f>
        <v>40298.82</v>
      </c>
      <c r="K38" s="50">
        <v>1058348.1499999999</v>
      </c>
      <c r="L38" s="27">
        <f>(F38+J38)/C38</f>
        <v>346.70566589684375</v>
      </c>
      <c r="M38" s="27">
        <f>K38/C38</f>
        <v>203.6851712856043</v>
      </c>
      <c r="N38" s="28">
        <f>(F38+J38+K38)/C38</f>
        <v>550.39083718244808</v>
      </c>
    </row>
    <row r="39" spans="1:14" ht="15" customHeight="1">
      <c r="A39" s="25" t="s">
        <v>49</v>
      </c>
      <c r="B39" s="26" t="s">
        <v>4</v>
      </c>
      <c r="C39" s="49">
        <v>10483</v>
      </c>
      <c r="D39" s="50">
        <v>3373886.65</v>
      </c>
      <c r="E39" s="51">
        <v>0</v>
      </c>
      <c r="F39" s="50">
        <f>D39-E39</f>
        <v>3373886.65</v>
      </c>
      <c r="G39" s="50">
        <v>62254.31</v>
      </c>
      <c r="H39" s="50">
        <v>0</v>
      </c>
      <c r="I39" s="50">
        <v>0</v>
      </c>
      <c r="J39" s="50">
        <f>G39-H39-I39</f>
        <v>62254.31</v>
      </c>
      <c r="K39" s="50">
        <v>2288239.86</v>
      </c>
      <c r="L39" s="27">
        <f>(F39+J39)/C39</f>
        <v>327.78221501478583</v>
      </c>
      <c r="M39" s="27">
        <f>K39/C39</f>
        <v>218.28101306877801</v>
      </c>
      <c r="N39" s="28">
        <f>(F39+J39+K39)/C39</f>
        <v>546.0632280835639</v>
      </c>
    </row>
    <row r="40" spans="1:14" ht="15" customHeight="1">
      <c r="A40" s="25" t="s">
        <v>156</v>
      </c>
      <c r="B40" s="26" t="s">
        <v>5</v>
      </c>
      <c r="C40" s="49">
        <v>7318</v>
      </c>
      <c r="D40" s="50">
        <v>2324808.1</v>
      </c>
      <c r="E40" s="51">
        <v>0</v>
      </c>
      <c r="F40" s="50">
        <f>D40-E40</f>
        <v>2324808.1</v>
      </c>
      <c r="G40" s="50">
        <v>697249.41</v>
      </c>
      <c r="H40" s="50">
        <v>0</v>
      </c>
      <c r="I40" s="50">
        <v>0</v>
      </c>
      <c r="J40" s="50">
        <f>G40-H40-I40</f>
        <v>697249.41</v>
      </c>
      <c r="K40" s="50">
        <v>954600.73</v>
      </c>
      <c r="L40" s="27">
        <f>(F40+J40)/C40</f>
        <v>412.96221781907627</v>
      </c>
      <c r="M40" s="27">
        <f>K40/C40</f>
        <v>130.4455766602897</v>
      </c>
      <c r="N40" s="28">
        <f>(F40+J40+K40)/C40</f>
        <v>543.40779447936598</v>
      </c>
    </row>
    <row r="41" spans="1:14" ht="15" customHeight="1">
      <c r="A41" s="25" t="s">
        <v>36</v>
      </c>
      <c r="B41" s="26" t="s">
        <v>9</v>
      </c>
      <c r="C41" s="49">
        <v>5564</v>
      </c>
      <c r="D41" s="50">
        <v>2642972.52</v>
      </c>
      <c r="E41" s="51">
        <v>0</v>
      </c>
      <c r="F41" s="50">
        <f>D41-E41</f>
        <v>2642972.52</v>
      </c>
      <c r="G41" s="50">
        <v>29168.51</v>
      </c>
      <c r="H41" s="50">
        <v>0</v>
      </c>
      <c r="I41" s="50">
        <v>0</v>
      </c>
      <c r="J41" s="50">
        <f>G41-H41-I41</f>
        <v>29168.51</v>
      </c>
      <c r="K41" s="50">
        <v>337269.49</v>
      </c>
      <c r="L41" s="27">
        <f>(F41+J41)/C41</f>
        <v>480.25539719626164</v>
      </c>
      <c r="M41" s="27">
        <f>K41/C41</f>
        <v>60.616371315600283</v>
      </c>
      <c r="N41" s="28">
        <f>(F41+J41+K41)/C41</f>
        <v>540.87176851186189</v>
      </c>
    </row>
    <row r="42" spans="1:14" ht="15" customHeight="1">
      <c r="A42" s="25" t="s">
        <v>47</v>
      </c>
      <c r="B42" s="26" t="s">
        <v>0</v>
      </c>
      <c r="C42" s="49">
        <v>6982</v>
      </c>
      <c r="D42" s="50">
        <v>2646782.79</v>
      </c>
      <c r="E42" s="51">
        <v>0</v>
      </c>
      <c r="F42" s="50">
        <f>D42-E42</f>
        <v>2646782.79</v>
      </c>
      <c r="G42" s="50">
        <v>150020.64000000001</v>
      </c>
      <c r="H42" s="50">
        <v>0</v>
      </c>
      <c r="I42" s="50">
        <v>0</v>
      </c>
      <c r="J42" s="50">
        <f>G42-H42-I42</f>
        <v>150020.64000000001</v>
      </c>
      <c r="K42" s="50">
        <v>970318.03</v>
      </c>
      <c r="L42" s="27">
        <f>(F42+J42)/C42</f>
        <v>400.57339301059869</v>
      </c>
      <c r="M42" s="27">
        <f>K42/C42</f>
        <v>138.97422371813235</v>
      </c>
      <c r="N42" s="28">
        <f>(F42+J42+K42)/C42</f>
        <v>539.54761672873099</v>
      </c>
    </row>
    <row r="43" spans="1:14" ht="15" customHeight="1">
      <c r="A43" s="25" t="s">
        <v>60</v>
      </c>
      <c r="B43" s="26" t="s">
        <v>2</v>
      </c>
      <c r="C43" s="49">
        <v>12737</v>
      </c>
      <c r="D43" s="50">
        <v>4488775.43</v>
      </c>
      <c r="E43" s="51">
        <v>0</v>
      </c>
      <c r="F43" s="50">
        <f>D43-E43</f>
        <v>4488775.43</v>
      </c>
      <c r="G43" s="50">
        <v>333024.61</v>
      </c>
      <c r="H43" s="50">
        <v>0</v>
      </c>
      <c r="I43" s="50">
        <v>0</v>
      </c>
      <c r="J43" s="50">
        <f>G43-H43-I43</f>
        <v>333024.61</v>
      </c>
      <c r="K43" s="50">
        <v>2019440.71</v>
      </c>
      <c r="L43" s="27">
        <f>(F43+J43)/C43</f>
        <v>378.56638454895187</v>
      </c>
      <c r="M43" s="27">
        <f>K43/C43</f>
        <v>158.5491646384549</v>
      </c>
      <c r="N43" s="28">
        <f>(F43+J43+K43)/C43</f>
        <v>537.11554918740671</v>
      </c>
    </row>
    <row r="44" spans="1:14" ht="15" customHeight="1">
      <c r="A44" s="25" t="s">
        <v>53</v>
      </c>
      <c r="B44" s="26" t="s">
        <v>4</v>
      </c>
      <c r="C44" s="49">
        <v>5240</v>
      </c>
      <c r="D44" s="50">
        <v>1615454.74</v>
      </c>
      <c r="E44" s="51">
        <v>0</v>
      </c>
      <c r="F44" s="50">
        <f>D44-E44</f>
        <v>1615454.74</v>
      </c>
      <c r="G44" s="50">
        <v>31380.03</v>
      </c>
      <c r="H44" s="50">
        <v>0</v>
      </c>
      <c r="I44" s="50">
        <v>0</v>
      </c>
      <c r="J44" s="50">
        <f>G44-H44-I44</f>
        <v>31380.03</v>
      </c>
      <c r="K44" s="50">
        <v>1150961.82</v>
      </c>
      <c r="L44" s="27">
        <f>(F44+J44)/C44</f>
        <v>314.28144465648853</v>
      </c>
      <c r="M44" s="27">
        <f>K44/C44</f>
        <v>219.64920229007635</v>
      </c>
      <c r="N44" s="28">
        <f>(F44+J44+K44)/C44</f>
        <v>533.93064694656482</v>
      </c>
    </row>
    <row r="45" spans="1:14" ht="15" customHeight="1">
      <c r="A45" s="25" t="s">
        <v>39</v>
      </c>
      <c r="B45" s="26" t="s">
        <v>0</v>
      </c>
      <c r="C45" s="49">
        <v>18962</v>
      </c>
      <c r="D45" s="50">
        <v>7925711.2199999997</v>
      </c>
      <c r="E45" s="51">
        <v>0</v>
      </c>
      <c r="F45" s="50">
        <f>D45-E45</f>
        <v>7925711.2199999997</v>
      </c>
      <c r="G45" s="50">
        <v>308296.13</v>
      </c>
      <c r="H45" s="50">
        <v>0</v>
      </c>
      <c r="I45" s="50">
        <v>0</v>
      </c>
      <c r="J45" s="50">
        <f>G45-H45-I45</f>
        <v>308296.13</v>
      </c>
      <c r="K45" s="50">
        <v>1758016.39</v>
      </c>
      <c r="L45" s="27">
        <f>(F45+J45)/C45</f>
        <v>434.23728245965611</v>
      </c>
      <c r="M45" s="27">
        <f>K45/C45</f>
        <v>92.712603628309239</v>
      </c>
      <c r="N45" s="28">
        <f>(F45+J45+K45)/C45</f>
        <v>526.94988608796541</v>
      </c>
    </row>
    <row r="46" spans="1:14" ht="15" customHeight="1">
      <c r="A46" s="25" t="s">
        <v>92</v>
      </c>
      <c r="B46" s="26" t="s">
        <v>4</v>
      </c>
      <c r="C46" s="49">
        <v>7222</v>
      </c>
      <c r="D46" s="50">
        <v>2399663.04</v>
      </c>
      <c r="E46" s="51">
        <v>0</v>
      </c>
      <c r="F46" s="50">
        <f>D46-E46</f>
        <v>2399663.04</v>
      </c>
      <c r="G46" s="50">
        <v>22699.3</v>
      </c>
      <c r="H46" s="50">
        <v>0</v>
      </c>
      <c r="I46" s="50">
        <v>0</v>
      </c>
      <c r="J46" s="50">
        <f>G46-H46-I46</f>
        <v>22699.3</v>
      </c>
      <c r="K46" s="50">
        <v>1381350.41</v>
      </c>
      <c r="L46" s="27">
        <f>(F46+J46)/C46</f>
        <v>335.41433674882302</v>
      </c>
      <c r="M46" s="27">
        <f>K46/C46</f>
        <v>191.2697881473276</v>
      </c>
      <c r="N46" s="28">
        <f>(F46+J46+K46)/C46</f>
        <v>526.68412489615071</v>
      </c>
    </row>
    <row r="47" spans="1:14" ht="15" customHeight="1">
      <c r="A47" s="25" t="s">
        <v>63</v>
      </c>
      <c r="B47" s="26" t="s">
        <v>4</v>
      </c>
      <c r="C47" s="49">
        <v>7352</v>
      </c>
      <c r="D47" s="50">
        <v>2642516.6</v>
      </c>
      <c r="E47" s="51">
        <v>0</v>
      </c>
      <c r="F47" s="50">
        <f>D47-E47</f>
        <v>2642516.6</v>
      </c>
      <c r="G47" s="50">
        <v>70855.149999999994</v>
      </c>
      <c r="H47" s="50">
        <v>0</v>
      </c>
      <c r="I47" s="50">
        <v>0</v>
      </c>
      <c r="J47" s="50">
        <f>G47-H47-I47</f>
        <v>70855.149999999994</v>
      </c>
      <c r="K47" s="50">
        <v>1110325.8799999999</v>
      </c>
      <c r="L47" s="27">
        <f>(F47+J47)/C47</f>
        <v>369.06579842219804</v>
      </c>
      <c r="M47" s="27">
        <f>K47/C47</f>
        <v>151.02365070729053</v>
      </c>
      <c r="N47" s="28">
        <f>(F47+J47+K47)/C47</f>
        <v>520.08944912948857</v>
      </c>
    </row>
    <row r="48" spans="1:14" ht="15" customHeight="1">
      <c r="A48" s="25" t="s">
        <v>42</v>
      </c>
      <c r="B48" s="26" t="s">
        <v>3</v>
      </c>
      <c r="C48" s="49">
        <v>14455</v>
      </c>
      <c r="D48" s="50">
        <v>6498067.7999999998</v>
      </c>
      <c r="E48" s="51">
        <v>0</v>
      </c>
      <c r="F48" s="50">
        <f>D48-E48</f>
        <v>6498067.7999999998</v>
      </c>
      <c r="G48" s="50">
        <v>308049.40000000002</v>
      </c>
      <c r="H48" s="50">
        <v>0</v>
      </c>
      <c r="I48" s="50">
        <v>0</v>
      </c>
      <c r="J48" s="50">
        <f>G48-H48-I48</f>
        <v>308049.40000000002</v>
      </c>
      <c r="K48" s="50">
        <v>666451.14</v>
      </c>
      <c r="L48" s="27">
        <f>(F48+J48)/C48</f>
        <v>470.84864752680733</v>
      </c>
      <c r="M48" s="27">
        <f>K48/C48</f>
        <v>46.105232791421656</v>
      </c>
      <c r="N48" s="28">
        <f>(F48+J48+K48)/C48</f>
        <v>516.95388031822893</v>
      </c>
    </row>
    <row r="49" spans="1:14" ht="15" customHeight="1">
      <c r="A49" s="25" t="s">
        <v>69</v>
      </c>
      <c r="B49" s="26" t="s">
        <v>4</v>
      </c>
      <c r="C49" s="49">
        <v>9997</v>
      </c>
      <c r="D49" s="50">
        <v>3027425.9</v>
      </c>
      <c r="E49" s="51">
        <v>0</v>
      </c>
      <c r="F49" s="50">
        <f>D49-E49</f>
        <v>3027425.9</v>
      </c>
      <c r="G49" s="50">
        <v>347791.23</v>
      </c>
      <c r="H49" s="50">
        <v>0</v>
      </c>
      <c r="I49" s="50">
        <v>0</v>
      </c>
      <c r="J49" s="50">
        <f>G49-H49-I49</f>
        <v>347791.23</v>
      </c>
      <c r="K49" s="50">
        <v>1744209.73</v>
      </c>
      <c r="L49" s="27">
        <f>(F49+J49)/C49</f>
        <v>337.62299989996995</v>
      </c>
      <c r="M49" s="27">
        <f>K49/C49</f>
        <v>174.47331499449834</v>
      </c>
      <c r="N49" s="28">
        <f>(F49+J49+K49)/C49</f>
        <v>512.09631489446826</v>
      </c>
    </row>
    <row r="50" spans="1:14" ht="15" customHeight="1">
      <c r="A50" s="25" t="s">
        <v>170</v>
      </c>
      <c r="B50" s="26" t="s">
        <v>6</v>
      </c>
      <c r="C50" s="49">
        <v>11773</v>
      </c>
      <c r="D50" s="50">
        <v>4296309.2</v>
      </c>
      <c r="E50" s="51">
        <v>0</v>
      </c>
      <c r="F50" s="50">
        <f>D50-E50</f>
        <v>4296309.2</v>
      </c>
      <c r="G50" s="50">
        <v>277047.83</v>
      </c>
      <c r="H50" s="50">
        <v>0</v>
      </c>
      <c r="I50" s="50">
        <v>0</v>
      </c>
      <c r="J50" s="50">
        <f>G50-H50-I50</f>
        <v>277047.83</v>
      </c>
      <c r="K50" s="50">
        <v>1393409.31</v>
      </c>
      <c r="L50" s="27">
        <f>(F50+J50)/C50</f>
        <v>388.46148220504546</v>
      </c>
      <c r="M50" s="27">
        <f>K50/C50</f>
        <v>118.35635012316317</v>
      </c>
      <c r="N50" s="28">
        <f>(F50+J50+K50)/C50</f>
        <v>506.81783232820862</v>
      </c>
    </row>
    <row r="51" spans="1:14" ht="15" customHeight="1">
      <c r="A51" s="25" t="s">
        <v>52</v>
      </c>
      <c r="B51" s="26" t="s">
        <v>4</v>
      </c>
      <c r="C51" s="49">
        <v>6763</v>
      </c>
      <c r="D51" s="50">
        <v>2218571.5699999998</v>
      </c>
      <c r="E51" s="51">
        <v>0</v>
      </c>
      <c r="F51" s="50">
        <f>D51-E51</f>
        <v>2218571.5699999998</v>
      </c>
      <c r="G51" s="50">
        <v>48598.15</v>
      </c>
      <c r="H51" s="50">
        <v>0</v>
      </c>
      <c r="I51" s="50">
        <v>0</v>
      </c>
      <c r="J51" s="50">
        <f>G51-H51-I51</f>
        <v>48598.15</v>
      </c>
      <c r="K51" s="50">
        <v>1159294.33</v>
      </c>
      <c r="L51" s="27">
        <f>(F51+J51)/C51</f>
        <v>335.23136477894423</v>
      </c>
      <c r="M51" s="27">
        <f>K51/C51</f>
        <v>171.41717137365075</v>
      </c>
      <c r="N51" s="28">
        <f>(F51+J51+K51)/C51</f>
        <v>506.648536152595</v>
      </c>
    </row>
    <row r="52" spans="1:14" ht="15" customHeight="1">
      <c r="A52" s="25" t="s">
        <v>167</v>
      </c>
      <c r="B52" s="26" t="s">
        <v>4</v>
      </c>
      <c r="C52" s="49">
        <v>15160</v>
      </c>
      <c r="D52" s="50">
        <v>4854909.07</v>
      </c>
      <c r="E52" s="51">
        <v>0</v>
      </c>
      <c r="F52" s="50">
        <f>D52-E52</f>
        <v>4854909.07</v>
      </c>
      <c r="G52" s="50">
        <v>33383.22</v>
      </c>
      <c r="H52" s="50">
        <v>0</v>
      </c>
      <c r="I52" s="50">
        <v>0</v>
      </c>
      <c r="J52" s="50">
        <f>G52-H52-I52</f>
        <v>33383.22</v>
      </c>
      <c r="K52" s="50">
        <v>2646056.23</v>
      </c>
      <c r="L52" s="27">
        <f>(F52+J52)/C52</f>
        <v>322.44672097625329</v>
      </c>
      <c r="M52" s="27">
        <f>K52/C52</f>
        <v>174.54196767810026</v>
      </c>
      <c r="N52" s="28">
        <f>(F52+J52+K52)/C52</f>
        <v>496.98868865435355</v>
      </c>
    </row>
    <row r="53" spans="1:14" ht="15" customHeight="1">
      <c r="A53" s="25" t="s">
        <v>41</v>
      </c>
      <c r="B53" s="26" t="s">
        <v>5</v>
      </c>
      <c r="C53" s="49">
        <v>9898</v>
      </c>
      <c r="D53" s="50">
        <v>3447624.57</v>
      </c>
      <c r="E53" s="51">
        <v>0</v>
      </c>
      <c r="F53" s="50">
        <f>D53-E53</f>
        <v>3447624.57</v>
      </c>
      <c r="G53" s="50">
        <v>76195.31</v>
      </c>
      <c r="H53" s="50">
        <v>0</v>
      </c>
      <c r="I53" s="50">
        <v>0</v>
      </c>
      <c r="J53" s="50">
        <f>G53-H53-I53</f>
        <v>76195.31</v>
      </c>
      <c r="K53" s="50">
        <v>1269402.3700000001</v>
      </c>
      <c r="L53" s="27">
        <f>(F53+J53)/C53</f>
        <v>356.01332390381896</v>
      </c>
      <c r="M53" s="27">
        <f>K53/C53</f>
        <v>128.24837037785412</v>
      </c>
      <c r="N53" s="28">
        <f>(F53+J53+K53)/C53</f>
        <v>484.26169428167304</v>
      </c>
    </row>
    <row r="54" spans="1:14" ht="15" customHeight="1">
      <c r="A54" s="25" t="s">
        <v>61</v>
      </c>
      <c r="B54" s="26" t="s">
        <v>6</v>
      </c>
      <c r="C54" s="49">
        <v>7016</v>
      </c>
      <c r="D54" s="50">
        <v>2162575.1800000002</v>
      </c>
      <c r="E54" s="51">
        <v>0</v>
      </c>
      <c r="F54" s="50">
        <f>D54-E54</f>
        <v>2162575.1800000002</v>
      </c>
      <c r="G54" s="50">
        <v>52067.46</v>
      </c>
      <c r="H54" s="50">
        <v>0</v>
      </c>
      <c r="I54" s="50">
        <v>0</v>
      </c>
      <c r="J54" s="50">
        <f>G54-H54-I54</f>
        <v>52067.46</v>
      </c>
      <c r="K54" s="50">
        <v>1182003.78</v>
      </c>
      <c r="L54" s="27">
        <f>(F54+J54)/C54</f>
        <v>315.65602052451538</v>
      </c>
      <c r="M54" s="27">
        <f>K54/C54</f>
        <v>168.47260262257697</v>
      </c>
      <c r="N54" s="28">
        <f>(F54+J54+K54)/C54</f>
        <v>484.12862314709236</v>
      </c>
    </row>
    <row r="55" spans="1:14" ht="15" customHeight="1">
      <c r="A55" s="25" t="s">
        <v>168</v>
      </c>
      <c r="B55" s="26" t="s">
        <v>3</v>
      </c>
      <c r="C55" s="49">
        <v>12563</v>
      </c>
      <c r="D55" s="50">
        <v>4582299.7300000004</v>
      </c>
      <c r="E55" s="51">
        <v>0</v>
      </c>
      <c r="F55" s="50">
        <f>D55-E55</f>
        <v>4582299.7300000004</v>
      </c>
      <c r="G55" s="50">
        <v>62103.74</v>
      </c>
      <c r="H55" s="50">
        <v>0</v>
      </c>
      <c r="I55" s="50">
        <v>0</v>
      </c>
      <c r="J55" s="50">
        <f>G55-H55-I55</f>
        <v>62103.74</v>
      </c>
      <c r="K55" s="50">
        <v>1424990.81</v>
      </c>
      <c r="L55" s="27">
        <f>(F55+J55)/C55</f>
        <v>369.68904481413682</v>
      </c>
      <c r="M55" s="27">
        <f>K55/C55</f>
        <v>113.42758974767173</v>
      </c>
      <c r="N55" s="28">
        <f>(F55+J55+K55)/C55</f>
        <v>483.11663456180855</v>
      </c>
    </row>
    <row r="56" spans="1:14" ht="15" customHeight="1">
      <c r="A56" s="25" t="s">
        <v>50</v>
      </c>
      <c r="B56" s="26" t="s">
        <v>9</v>
      </c>
      <c r="C56" s="49">
        <v>15824</v>
      </c>
      <c r="D56" s="50">
        <v>6980554.3700000001</v>
      </c>
      <c r="E56" s="51">
        <v>0</v>
      </c>
      <c r="F56" s="50">
        <f>D56-E56</f>
        <v>6980554.3700000001</v>
      </c>
      <c r="G56" s="50">
        <v>84510.19</v>
      </c>
      <c r="H56" s="50">
        <v>0</v>
      </c>
      <c r="I56" s="50">
        <v>0</v>
      </c>
      <c r="J56" s="50">
        <f>G56-H56-I56</f>
        <v>84510.19</v>
      </c>
      <c r="K56" s="50">
        <v>571746.75</v>
      </c>
      <c r="L56" s="27">
        <f>(F56+J56)/C56</f>
        <v>446.47779069767444</v>
      </c>
      <c r="M56" s="27">
        <f>K56/C56</f>
        <v>36.131619691607682</v>
      </c>
      <c r="N56" s="28">
        <f>(F56+J56+K56)/C56</f>
        <v>482.60941038928212</v>
      </c>
    </row>
    <row r="57" spans="1:14" ht="15" customHeight="1">
      <c r="A57" s="25" t="s">
        <v>62</v>
      </c>
      <c r="B57" s="26" t="s">
        <v>2</v>
      </c>
      <c r="C57" s="49">
        <v>14387</v>
      </c>
      <c r="D57" s="50">
        <v>4777039.0199999996</v>
      </c>
      <c r="E57" s="51">
        <v>0</v>
      </c>
      <c r="F57" s="50">
        <f>D57-E57</f>
        <v>4777039.0199999996</v>
      </c>
      <c r="G57" s="50">
        <v>92201.53</v>
      </c>
      <c r="H57" s="50">
        <v>0</v>
      </c>
      <c r="I57" s="50">
        <v>0</v>
      </c>
      <c r="J57" s="50">
        <f>G57-H57-I57</f>
        <v>92201.53</v>
      </c>
      <c r="K57" s="50">
        <v>2061805.77</v>
      </c>
      <c r="L57" s="27">
        <f>(F57+J57)/C57</f>
        <v>338.44724751511779</v>
      </c>
      <c r="M57" s="27">
        <f>K57/C57</f>
        <v>143.31033363453116</v>
      </c>
      <c r="N57" s="28">
        <f>(F57+J57+K57)/C57</f>
        <v>481.75758114964901</v>
      </c>
    </row>
    <row r="58" spans="1:14" ht="15" customHeight="1">
      <c r="A58" s="25" t="s">
        <v>43</v>
      </c>
      <c r="B58" s="26" t="s">
        <v>0</v>
      </c>
      <c r="C58" s="49">
        <v>5466</v>
      </c>
      <c r="D58" s="50">
        <v>2154999.5299999998</v>
      </c>
      <c r="E58" s="51">
        <v>0</v>
      </c>
      <c r="F58" s="50">
        <f>D58-E58</f>
        <v>2154999.5299999998</v>
      </c>
      <c r="G58" s="50">
        <v>24064.74</v>
      </c>
      <c r="H58" s="50">
        <v>0</v>
      </c>
      <c r="I58" s="50">
        <v>0</v>
      </c>
      <c r="J58" s="50">
        <f>G58-H58-I58</f>
        <v>24064.74</v>
      </c>
      <c r="K58" s="50">
        <v>444650.42</v>
      </c>
      <c r="L58" s="27">
        <f>(F58+J58)/C58</f>
        <v>398.65793450420784</v>
      </c>
      <c r="M58" s="27">
        <f>K58/C58</f>
        <v>81.348412001463586</v>
      </c>
      <c r="N58" s="28">
        <f>(F58+J58+K58)/C58</f>
        <v>480.00634650567139</v>
      </c>
    </row>
    <row r="59" spans="1:14" ht="15" customHeight="1">
      <c r="A59" s="25" t="s">
        <v>66</v>
      </c>
      <c r="B59" s="26" t="s">
        <v>9</v>
      </c>
      <c r="C59" s="49">
        <v>12903</v>
      </c>
      <c r="D59" s="50">
        <v>5436735.2199999997</v>
      </c>
      <c r="E59" s="51">
        <v>0</v>
      </c>
      <c r="F59" s="50">
        <f>D59-E59</f>
        <v>5436735.2199999997</v>
      </c>
      <c r="G59" s="50">
        <v>165593.96</v>
      </c>
      <c r="H59" s="50">
        <v>0</v>
      </c>
      <c r="I59" s="50">
        <v>0</v>
      </c>
      <c r="J59" s="50">
        <f>G59-H59-I59</f>
        <v>165593.96</v>
      </c>
      <c r="K59" s="50">
        <v>576638.79</v>
      </c>
      <c r="L59" s="27">
        <f>(F59+J59)/C59</f>
        <v>434.18810974192047</v>
      </c>
      <c r="M59" s="27">
        <f>K59/C59</f>
        <v>44.690288305045343</v>
      </c>
      <c r="N59" s="28">
        <f>(F59+J59+K59)/C59</f>
        <v>478.8783980469658</v>
      </c>
    </row>
    <row r="60" spans="1:14" ht="15" customHeight="1">
      <c r="A60" s="25" t="s">
        <v>74</v>
      </c>
      <c r="B60" s="26" t="s">
        <v>4</v>
      </c>
      <c r="C60" s="49">
        <v>11328</v>
      </c>
      <c r="D60" s="50">
        <v>3564209.38</v>
      </c>
      <c r="E60" s="51">
        <v>0</v>
      </c>
      <c r="F60" s="50">
        <f>D60-E60</f>
        <v>3564209.38</v>
      </c>
      <c r="G60" s="50">
        <v>93625.32</v>
      </c>
      <c r="H60" s="50">
        <v>0</v>
      </c>
      <c r="I60" s="50">
        <v>0</v>
      </c>
      <c r="J60" s="50">
        <f>G60-H60-I60</f>
        <v>93625.32</v>
      </c>
      <c r="K60" s="50">
        <v>1716574.26</v>
      </c>
      <c r="L60" s="27">
        <f>(F60+J60)/C60</f>
        <v>322.90207450564969</v>
      </c>
      <c r="M60" s="27">
        <f>K60/C60</f>
        <v>151.53374470338983</v>
      </c>
      <c r="N60" s="28">
        <f>(F60+J60+K60)/C60</f>
        <v>474.43581920903955</v>
      </c>
    </row>
    <row r="61" spans="1:14" ht="15" customHeight="1">
      <c r="A61" s="25" t="s">
        <v>64</v>
      </c>
      <c r="B61" s="26" t="s">
        <v>7</v>
      </c>
      <c r="C61" s="49">
        <v>5308</v>
      </c>
      <c r="D61" s="50">
        <v>1866683.55</v>
      </c>
      <c r="E61" s="51">
        <v>0</v>
      </c>
      <c r="F61" s="50">
        <f>D61-E61</f>
        <v>1866683.55</v>
      </c>
      <c r="G61" s="50">
        <v>28395.26</v>
      </c>
      <c r="H61" s="50">
        <v>0</v>
      </c>
      <c r="I61" s="50">
        <v>0</v>
      </c>
      <c r="J61" s="50">
        <f>G61-H61-I61</f>
        <v>28395.26</v>
      </c>
      <c r="K61" s="50">
        <v>608704.44999999995</v>
      </c>
      <c r="L61" s="27">
        <f>(F61+J61)/C61</f>
        <v>357.02313677467976</v>
      </c>
      <c r="M61" s="27">
        <f>K61/C61</f>
        <v>114.67679917106254</v>
      </c>
      <c r="N61" s="28">
        <f>(F61+J61+K61)/C61</f>
        <v>471.69993594574225</v>
      </c>
    </row>
    <row r="62" spans="1:14" ht="15" customHeight="1">
      <c r="A62" s="25" t="s">
        <v>51</v>
      </c>
      <c r="B62" s="26" t="s">
        <v>9</v>
      </c>
      <c r="C62" s="49">
        <v>7776</v>
      </c>
      <c r="D62" s="50">
        <v>3164377.05</v>
      </c>
      <c r="E62" s="51">
        <v>0</v>
      </c>
      <c r="F62" s="50">
        <f>D62-E62</f>
        <v>3164377.05</v>
      </c>
      <c r="G62" s="50">
        <v>87968.54</v>
      </c>
      <c r="H62" s="50">
        <v>0</v>
      </c>
      <c r="I62" s="50">
        <v>0</v>
      </c>
      <c r="J62" s="50">
        <f>G62-H62-I62</f>
        <v>87968.54</v>
      </c>
      <c r="K62" s="50">
        <v>369499.61</v>
      </c>
      <c r="L62" s="27">
        <f>(F62+J62)/C62</f>
        <v>418.25431970164607</v>
      </c>
      <c r="M62" s="27">
        <f>K62/C62</f>
        <v>47.517953960905345</v>
      </c>
      <c r="N62" s="28">
        <f>(F62+J62+K62)/C62</f>
        <v>465.77227366255141</v>
      </c>
    </row>
    <row r="63" spans="1:14" ht="15" customHeight="1">
      <c r="A63" s="25" t="s">
        <v>54</v>
      </c>
      <c r="B63" s="26" t="s">
        <v>2</v>
      </c>
      <c r="C63" s="49">
        <v>10801</v>
      </c>
      <c r="D63" s="50">
        <v>3543123.21</v>
      </c>
      <c r="E63" s="51">
        <v>0</v>
      </c>
      <c r="F63" s="50">
        <f>D63-E63</f>
        <v>3543123.21</v>
      </c>
      <c r="G63" s="50">
        <v>71275.990000000005</v>
      </c>
      <c r="H63" s="50">
        <v>0</v>
      </c>
      <c r="I63" s="50">
        <v>0</v>
      </c>
      <c r="J63" s="50">
        <f>G63-H63-I63</f>
        <v>71275.990000000005</v>
      </c>
      <c r="K63" s="50">
        <v>1404497.83</v>
      </c>
      <c r="L63" s="27">
        <f>(F63+J63)/C63</f>
        <v>334.63560781409132</v>
      </c>
      <c r="M63" s="27">
        <f>K63/C63</f>
        <v>130.03405518007594</v>
      </c>
      <c r="N63" s="28">
        <f>(F63+J63+K63)/C63</f>
        <v>464.66966299416725</v>
      </c>
    </row>
    <row r="64" spans="1:14" ht="15" customHeight="1">
      <c r="A64" s="25" t="s">
        <v>71</v>
      </c>
      <c r="B64" s="26" t="s">
        <v>4</v>
      </c>
      <c r="C64" s="49">
        <v>13632</v>
      </c>
      <c r="D64" s="50">
        <v>4589936.9800000004</v>
      </c>
      <c r="E64" s="51">
        <v>0</v>
      </c>
      <c r="F64" s="50">
        <f>D64-E64</f>
        <v>4589936.9800000004</v>
      </c>
      <c r="G64" s="50">
        <v>132948.10999999999</v>
      </c>
      <c r="H64" s="50">
        <v>0</v>
      </c>
      <c r="I64" s="50">
        <v>0</v>
      </c>
      <c r="J64" s="50">
        <f>G64-H64-I64</f>
        <v>132948.10999999999</v>
      </c>
      <c r="K64" s="50">
        <v>1588232.3</v>
      </c>
      <c r="L64" s="27">
        <f>(F64+J64)/C64</f>
        <v>346.45577244718316</v>
      </c>
      <c r="M64" s="27">
        <f>K64/C64</f>
        <v>116.50765111502348</v>
      </c>
      <c r="N64" s="28">
        <f>(F64+J64+K64)/C64</f>
        <v>462.96342356220663</v>
      </c>
    </row>
    <row r="65" spans="1:14" ht="15" customHeight="1">
      <c r="A65" s="25" t="s">
        <v>8</v>
      </c>
      <c r="B65" s="26" t="s">
        <v>7</v>
      </c>
      <c r="C65" s="49">
        <v>5276</v>
      </c>
      <c r="D65" s="50">
        <v>1588931.91</v>
      </c>
      <c r="E65" s="51">
        <v>0</v>
      </c>
      <c r="F65" s="50">
        <f>D65-E65</f>
        <v>1588931.91</v>
      </c>
      <c r="G65" s="50">
        <v>66311.83</v>
      </c>
      <c r="H65" s="50">
        <v>0</v>
      </c>
      <c r="I65" s="50">
        <v>0</v>
      </c>
      <c r="J65" s="50">
        <f>G65-H65-I65</f>
        <v>66311.83</v>
      </c>
      <c r="K65" s="50">
        <v>782462.17</v>
      </c>
      <c r="L65" s="27">
        <f>(F65+J65)/C65</f>
        <v>313.73080742987111</v>
      </c>
      <c r="M65" s="27">
        <f>K65/C65</f>
        <v>148.30594579226687</v>
      </c>
      <c r="N65" s="28">
        <f>(F65+J65+K65)/C65</f>
        <v>462.03675322213803</v>
      </c>
    </row>
    <row r="66" spans="1:14" ht="15" customHeight="1">
      <c r="A66" s="25" t="s">
        <v>35</v>
      </c>
      <c r="B66" s="26" t="s">
        <v>5</v>
      </c>
      <c r="C66" s="49">
        <v>7932</v>
      </c>
      <c r="D66" s="50">
        <v>3365676.35</v>
      </c>
      <c r="E66" s="51">
        <v>0</v>
      </c>
      <c r="F66" s="50">
        <f>D66-E66</f>
        <v>3365676.35</v>
      </c>
      <c r="G66" s="50">
        <v>23971.439999999999</v>
      </c>
      <c r="H66" s="50">
        <v>0</v>
      </c>
      <c r="I66" s="50">
        <v>0</v>
      </c>
      <c r="J66" s="50">
        <f>G66-H66-I66</f>
        <v>23971.439999999999</v>
      </c>
      <c r="K66" s="50">
        <v>245047.79</v>
      </c>
      <c r="L66" s="27">
        <f>(F66+J66)/C66</f>
        <v>427.33834972264248</v>
      </c>
      <c r="M66" s="27">
        <f>K66/C66</f>
        <v>30.893569087241556</v>
      </c>
      <c r="N66" s="28">
        <f>(F66+J66+K66)/C66</f>
        <v>458.23191880988401</v>
      </c>
    </row>
    <row r="67" spans="1:14" ht="15" customHeight="1">
      <c r="A67" s="25" t="s">
        <v>55</v>
      </c>
      <c r="B67" s="26" t="s">
        <v>5</v>
      </c>
      <c r="C67" s="49">
        <v>9293</v>
      </c>
      <c r="D67" s="50">
        <v>3830744.66</v>
      </c>
      <c r="E67" s="51">
        <v>0</v>
      </c>
      <c r="F67" s="50">
        <f>D67-E67</f>
        <v>3830744.66</v>
      </c>
      <c r="G67" s="50">
        <v>181724.52</v>
      </c>
      <c r="H67" s="50">
        <v>0</v>
      </c>
      <c r="I67" s="50">
        <v>0</v>
      </c>
      <c r="J67" s="50">
        <f>G67-H67-I67</f>
        <v>181724.52</v>
      </c>
      <c r="K67" s="50">
        <v>244470.04</v>
      </c>
      <c r="L67" s="27">
        <f>(F67+J67)/C67</f>
        <v>431.77328957279673</v>
      </c>
      <c r="M67" s="27">
        <f>K67/C67</f>
        <v>26.30690196922415</v>
      </c>
      <c r="N67" s="28">
        <f>(F67+J67+K67)/C67</f>
        <v>458.08019154202083</v>
      </c>
    </row>
    <row r="68" spans="1:14" ht="15" customHeight="1">
      <c r="A68" s="25" t="s">
        <v>154</v>
      </c>
      <c r="B68" s="26" t="s">
        <v>5</v>
      </c>
      <c r="C68" s="49">
        <v>10561</v>
      </c>
      <c r="D68" s="50">
        <v>3197125.61</v>
      </c>
      <c r="E68" s="51">
        <v>0</v>
      </c>
      <c r="F68" s="50">
        <f>D68-E68</f>
        <v>3197125.61</v>
      </c>
      <c r="G68" s="50">
        <v>127128.12</v>
      </c>
      <c r="H68" s="50">
        <v>0</v>
      </c>
      <c r="I68" s="50">
        <v>0</v>
      </c>
      <c r="J68" s="50">
        <f>G68-H68-I68</f>
        <v>127128.12</v>
      </c>
      <c r="K68" s="50">
        <v>1495187.14</v>
      </c>
      <c r="L68" s="27">
        <f>(F68+J68)/C68</f>
        <v>314.7669472587823</v>
      </c>
      <c r="M68" s="27">
        <f>K68/C68</f>
        <v>141.57628444276108</v>
      </c>
      <c r="N68" s="28">
        <f>(F68+J68+K68)/C68</f>
        <v>456.3432317015434</v>
      </c>
    </row>
    <row r="69" spans="1:14" ht="15" customHeight="1">
      <c r="A69" s="25" t="s">
        <v>1</v>
      </c>
      <c r="B69" s="26" t="s">
        <v>0</v>
      </c>
      <c r="C69" s="49">
        <v>5190</v>
      </c>
      <c r="D69" s="50">
        <v>1866672.07</v>
      </c>
      <c r="E69" s="51">
        <v>0</v>
      </c>
      <c r="F69" s="50">
        <f>D69-E69</f>
        <v>1866672.07</v>
      </c>
      <c r="G69" s="50">
        <v>23581.31</v>
      </c>
      <c r="H69" s="50">
        <v>0</v>
      </c>
      <c r="I69" s="50">
        <v>0</v>
      </c>
      <c r="J69" s="50">
        <f>G69-H69-I69</f>
        <v>23581.31</v>
      </c>
      <c r="K69" s="50">
        <v>468149.44</v>
      </c>
      <c r="L69" s="27">
        <f>(F69+J69)/C69</f>
        <v>364.21067052023125</v>
      </c>
      <c r="M69" s="27">
        <f>K69/C69</f>
        <v>90.202204238920999</v>
      </c>
      <c r="N69" s="28">
        <f>(F69+J69+K69)/C69</f>
        <v>454.41287475915226</v>
      </c>
    </row>
    <row r="70" spans="1:14" ht="15" customHeight="1">
      <c r="A70" s="25" t="s">
        <v>94</v>
      </c>
      <c r="B70" s="26" t="s">
        <v>4</v>
      </c>
      <c r="C70" s="49">
        <v>5515</v>
      </c>
      <c r="D70" s="50">
        <v>1528515.36</v>
      </c>
      <c r="E70" s="51">
        <v>0</v>
      </c>
      <c r="F70" s="50">
        <f>D70-E70</f>
        <v>1528515.36</v>
      </c>
      <c r="G70" s="50">
        <v>10421.969999999999</v>
      </c>
      <c r="H70" s="50">
        <v>0</v>
      </c>
      <c r="I70" s="50">
        <v>0</v>
      </c>
      <c r="J70" s="50">
        <f>G70-H70-I70</f>
        <v>10421.969999999999</v>
      </c>
      <c r="K70" s="50">
        <v>965658.82</v>
      </c>
      <c r="L70" s="27">
        <f>(F70+J70)/C70</f>
        <v>279.04575339981869</v>
      </c>
      <c r="M70" s="27">
        <f>K70/C70</f>
        <v>175.09679419764279</v>
      </c>
      <c r="N70" s="28">
        <f>(F70+J70+K70)/C70</f>
        <v>454.14254759746143</v>
      </c>
    </row>
    <row r="71" spans="1:14" ht="15" customHeight="1">
      <c r="A71" s="25" t="s">
        <v>85</v>
      </c>
      <c r="B71" s="26" t="s">
        <v>4</v>
      </c>
      <c r="C71" s="49">
        <v>5100</v>
      </c>
      <c r="D71" s="50">
        <v>1767272.25</v>
      </c>
      <c r="E71" s="51">
        <v>0</v>
      </c>
      <c r="F71" s="50">
        <f>D71-E71</f>
        <v>1767272.25</v>
      </c>
      <c r="G71" s="50">
        <v>39003.550000000003</v>
      </c>
      <c r="H71" s="50">
        <v>0</v>
      </c>
      <c r="I71" s="50">
        <v>0</v>
      </c>
      <c r="J71" s="50">
        <f>G71-H71-I71</f>
        <v>39003.550000000003</v>
      </c>
      <c r="K71" s="50">
        <v>505424.65</v>
      </c>
      <c r="L71" s="27">
        <f>(F71+J71)/C71</f>
        <v>354.17172549019608</v>
      </c>
      <c r="M71" s="27">
        <f>K71/C71</f>
        <v>99.102872549019608</v>
      </c>
      <c r="N71" s="28">
        <f>(F71+J71+K71)/C71</f>
        <v>453.27459803921573</v>
      </c>
    </row>
    <row r="72" spans="1:14" ht="15" customHeight="1">
      <c r="A72" s="25" t="s">
        <v>90</v>
      </c>
      <c r="B72" s="26" t="s">
        <v>0</v>
      </c>
      <c r="C72" s="49">
        <v>7195</v>
      </c>
      <c r="D72" s="50">
        <v>2429957.92</v>
      </c>
      <c r="E72" s="51">
        <v>0</v>
      </c>
      <c r="F72" s="50">
        <f>D72-E72</f>
        <v>2429957.92</v>
      </c>
      <c r="G72" s="50">
        <v>63254.76</v>
      </c>
      <c r="H72" s="50">
        <v>0</v>
      </c>
      <c r="I72" s="50">
        <v>0</v>
      </c>
      <c r="J72" s="50">
        <f>G72-H72-I72</f>
        <v>63254.76</v>
      </c>
      <c r="K72" s="50">
        <v>763166.12</v>
      </c>
      <c r="L72" s="27">
        <f>(F72+J72)/C72</f>
        <v>346.52017790132032</v>
      </c>
      <c r="M72" s="27">
        <f>K72/C72</f>
        <v>106.06895343988882</v>
      </c>
      <c r="N72" s="28">
        <f>(F72+J72+K72)/C72</f>
        <v>452.58913134120917</v>
      </c>
    </row>
    <row r="73" spans="1:14" ht="15" customHeight="1">
      <c r="A73" s="25" t="s">
        <v>70</v>
      </c>
      <c r="B73" s="26" t="s">
        <v>4</v>
      </c>
      <c r="C73" s="49">
        <v>5744</v>
      </c>
      <c r="D73" s="50">
        <v>1632580.14</v>
      </c>
      <c r="E73" s="51">
        <v>0</v>
      </c>
      <c r="F73" s="50">
        <f>D73-E73</f>
        <v>1632580.14</v>
      </c>
      <c r="G73" s="50">
        <v>21652</v>
      </c>
      <c r="H73" s="50">
        <v>0</v>
      </c>
      <c r="I73" s="50">
        <v>0</v>
      </c>
      <c r="J73" s="50">
        <f>G73-H73-I73</f>
        <v>21652</v>
      </c>
      <c r="K73" s="50">
        <v>900506.8</v>
      </c>
      <c r="L73" s="27">
        <f>(F73+J73)/C73</f>
        <v>287.99306058495819</v>
      </c>
      <c r="M73" s="27">
        <f>K73/C73</f>
        <v>156.77346796657383</v>
      </c>
      <c r="N73" s="28">
        <f>(F73+J73+K73)/C73</f>
        <v>444.76652855153202</v>
      </c>
    </row>
    <row r="74" spans="1:14" ht="15" customHeight="1">
      <c r="A74" s="25" t="s">
        <v>160</v>
      </c>
      <c r="B74" s="26" t="s">
        <v>4</v>
      </c>
      <c r="C74" s="49">
        <v>6020</v>
      </c>
      <c r="D74" s="50">
        <v>1698948.53</v>
      </c>
      <c r="E74" s="51">
        <v>0</v>
      </c>
      <c r="F74" s="50">
        <f>D74-E74</f>
        <v>1698948.53</v>
      </c>
      <c r="G74" s="50">
        <v>41564.6</v>
      </c>
      <c r="H74" s="50">
        <v>0</v>
      </c>
      <c r="I74" s="50">
        <v>0</v>
      </c>
      <c r="J74" s="50">
        <f>G74-H74-I74</f>
        <v>41564.6</v>
      </c>
      <c r="K74" s="50">
        <v>925119.75</v>
      </c>
      <c r="L74" s="27">
        <f>(F74+J74)/C74</f>
        <v>289.1217823920266</v>
      </c>
      <c r="M74" s="27">
        <f>K74/C74</f>
        <v>153.67437707641196</v>
      </c>
      <c r="N74" s="28">
        <f>(F74+J74+K74)/C74</f>
        <v>442.79615946843853</v>
      </c>
    </row>
    <row r="75" spans="1:14" ht="15" customHeight="1">
      <c r="A75" s="25" t="s">
        <v>68</v>
      </c>
      <c r="B75" s="26" t="s">
        <v>9</v>
      </c>
      <c r="C75" s="49">
        <v>5429</v>
      </c>
      <c r="D75" s="50">
        <v>1640926.84</v>
      </c>
      <c r="E75" s="51">
        <v>0</v>
      </c>
      <c r="F75" s="50">
        <f>D75-E75</f>
        <v>1640926.84</v>
      </c>
      <c r="G75" s="50">
        <v>16592.11</v>
      </c>
      <c r="H75" s="50">
        <v>0</v>
      </c>
      <c r="I75" s="50">
        <v>0</v>
      </c>
      <c r="J75" s="50">
        <f>G75-H75-I75</f>
        <v>16592.11</v>
      </c>
      <c r="K75" s="50">
        <v>739538.06</v>
      </c>
      <c r="L75" s="27">
        <f>(F75+J75)/C75</f>
        <v>305.30833486829988</v>
      </c>
      <c r="M75" s="27">
        <f>K75/C75</f>
        <v>136.21994105728496</v>
      </c>
      <c r="N75" s="28">
        <f>(F75+J75+K75)/C75</f>
        <v>441.52827592558486</v>
      </c>
    </row>
    <row r="76" spans="1:14" ht="15" customHeight="1">
      <c r="A76" s="25" t="s">
        <v>77</v>
      </c>
      <c r="B76" s="26" t="s">
        <v>9</v>
      </c>
      <c r="C76" s="49">
        <v>19329</v>
      </c>
      <c r="D76" s="50">
        <v>7173038.1900000004</v>
      </c>
      <c r="E76" s="51">
        <v>0</v>
      </c>
      <c r="F76" s="50">
        <f>D76-E76</f>
        <v>7173038.1900000004</v>
      </c>
      <c r="G76" s="50">
        <v>111068.72</v>
      </c>
      <c r="H76" s="50">
        <v>0</v>
      </c>
      <c r="I76" s="50">
        <v>0</v>
      </c>
      <c r="J76" s="50">
        <f>G76-H76-I76</f>
        <v>111068.72</v>
      </c>
      <c r="K76" s="50">
        <v>1201712.43</v>
      </c>
      <c r="L76" s="27">
        <f>(F76+J76)/C76</f>
        <v>376.84861658647628</v>
      </c>
      <c r="M76" s="27">
        <f>K76/C76</f>
        <v>62.171474468415333</v>
      </c>
      <c r="N76" s="28">
        <f>(F76+J76+K76)/C76</f>
        <v>439.02009105489162</v>
      </c>
    </row>
    <row r="77" spans="1:14" ht="15" customHeight="1">
      <c r="A77" s="25" t="s">
        <v>72</v>
      </c>
      <c r="B77" s="26" t="s">
        <v>9</v>
      </c>
      <c r="C77" s="49">
        <v>7053</v>
      </c>
      <c r="D77" s="50">
        <v>2063567.49</v>
      </c>
      <c r="E77" s="51">
        <v>0</v>
      </c>
      <c r="F77" s="50">
        <f>D77-E77</f>
        <v>2063567.49</v>
      </c>
      <c r="G77" s="50">
        <v>62199.66</v>
      </c>
      <c r="H77" s="50">
        <v>0</v>
      </c>
      <c r="I77" s="50">
        <v>0</v>
      </c>
      <c r="J77" s="50">
        <f>G77-H77-I77</f>
        <v>62199.66</v>
      </c>
      <c r="K77" s="50">
        <v>916591.38</v>
      </c>
      <c r="L77" s="27">
        <f>(F77+J77)/C77</f>
        <v>301.39900042535089</v>
      </c>
      <c r="M77" s="27">
        <f>K77/C77</f>
        <v>129.95766056997022</v>
      </c>
      <c r="N77" s="28">
        <f>(F77+J77+K77)/C77</f>
        <v>431.35666099532114</v>
      </c>
    </row>
    <row r="78" spans="1:14" ht="15" customHeight="1">
      <c r="A78" s="25" t="s">
        <v>153</v>
      </c>
      <c r="B78" s="26" t="s">
        <v>0</v>
      </c>
      <c r="C78" s="49">
        <v>10065</v>
      </c>
      <c r="D78" s="50">
        <v>2926339.2</v>
      </c>
      <c r="E78" s="51">
        <v>0</v>
      </c>
      <c r="F78" s="50">
        <f>D78-E78</f>
        <v>2926339.2</v>
      </c>
      <c r="G78" s="50">
        <v>116206.61</v>
      </c>
      <c r="H78" s="50">
        <v>0</v>
      </c>
      <c r="I78" s="50">
        <v>0</v>
      </c>
      <c r="J78" s="50">
        <f>G78-H78-I78</f>
        <v>116206.61</v>
      </c>
      <c r="K78" s="50">
        <v>1280050.52</v>
      </c>
      <c r="L78" s="27">
        <f>(F78+J78)/C78</f>
        <v>302.28969796323895</v>
      </c>
      <c r="M78" s="27">
        <f>K78/C78</f>
        <v>127.17839244908097</v>
      </c>
      <c r="N78" s="28">
        <f>(F78+J78+K78)/C78</f>
        <v>429.46809041231995</v>
      </c>
    </row>
    <row r="79" spans="1:14" ht="15" customHeight="1">
      <c r="A79" s="25" t="s">
        <v>48</v>
      </c>
      <c r="B79" s="26" t="s">
        <v>5</v>
      </c>
      <c r="C79" s="49">
        <v>7529</v>
      </c>
      <c r="D79" s="50">
        <v>2466483.9500000002</v>
      </c>
      <c r="E79" s="51">
        <v>0</v>
      </c>
      <c r="F79" s="50">
        <f>D79-E79</f>
        <v>2466483.9500000002</v>
      </c>
      <c r="G79" s="50">
        <v>55104.11</v>
      </c>
      <c r="H79" s="50">
        <v>0</v>
      </c>
      <c r="I79" s="50">
        <v>0</v>
      </c>
      <c r="J79" s="50">
        <f>G79-H79-I79</f>
        <v>55104.11</v>
      </c>
      <c r="K79" s="50">
        <v>696949.56</v>
      </c>
      <c r="L79" s="27">
        <f>(F79+J79)/C79</f>
        <v>334.91672997742063</v>
      </c>
      <c r="M79" s="27">
        <f>K79/C79</f>
        <v>92.568675786957101</v>
      </c>
      <c r="N79" s="28">
        <f>(F79+J79+K79)/C79</f>
        <v>427.48540576437773</v>
      </c>
    </row>
    <row r="80" spans="1:14" ht="15" customHeight="1">
      <c r="A80" s="25" t="s">
        <v>40</v>
      </c>
      <c r="B80" s="26" t="s">
        <v>3</v>
      </c>
      <c r="C80" s="49">
        <v>9191</v>
      </c>
      <c r="D80" s="50">
        <v>3088284.91</v>
      </c>
      <c r="E80" s="51">
        <v>0</v>
      </c>
      <c r="F80" s="50">
        <f>D80-E80</f>
        <v>3088284.91</v>
      </c>
      <c r="G80" s="50">
        <v>66293.73</v>
      </c>
      <c r="H80" s="50">
        <v>0</v>
      </c>
      <c r="I80" s="50">
        <v>0</v>
      </c>
      <c r="J80" s="50">
        <f>G80-H80-I80</f>
        <v>66293.73</v>
      </c>
      <c r="K80" s="50">
        <v>764542.6</v>
      </c>
      <c r="L80" s="27">
        <f>(F80+J80)/C80</f>
        <v>343.22474594712219</v>
      </c>
      <c r="M80" s="27">
        <f>K80/C80</f>
        <v>83.183832009574587</v>
      </c>
      <c r="N80" s="28">
        <f>(F80+J80+K80)/C80</f>
        <v>426.40857795669677</v>
      </c>
    </row>
    <row r="81" spans="1:14" ht="15" customHeight="1">
      <c r="A81" s="25" t="s">
        <v>175</v>
      </c>
      <c r="B81" s="26" t="s">
        <v>2</v>
      </c>
      <c r="C81" s="49">
        <v>9411</v>
      </c>
      <c r="D81" s="50">
        <v>3202740.12</v>
      </c>
      <c r="E81" s="51">
        <v>0</v>
      </c>
      <c r="F81" s="50">
        <f>D81-E81</f>
        <v>3202740.12</v>
      </c>
      <c r="G81" s="50">
        <v>30993.759999999998</v>
      </c>
      <c r="H81" s="50">
        <v>0</v>
      </c>
      <c r="I81" s="50">
        <v>0</v>
      </c>
      <c r="J81" s="50">
        <f>G81-H81-I81</f>
        <v>30993.759999999998</v>
      </c>
      <c r="K81" s="50">
        <v>749387.78</v>
      </c>
      <c r="L81" s="27">
        <f>(F81+J81)/C81</f>
        <v>343.61214323663796</v>
      </c>
      <c r="M81" s="27">
        <f>K81/C81</f>
        <v>79.628921474869841</v>
      </c>
      <c r="N81" s="28">
        <f>(F81+J81+K81)/C81</f>
        <v>423.24106471150782</v>
      </c>
    </row>
    <row r="82" spans="1:14" ht="15" customHeight="1">
      <c r="A82" s="25" t="s">
        <v>151</v>
      </c>
      <c r="B82" s="26" t="s">
        <v>9</v>
      </c>
      <c r="C82" s="49">
        <v>13428</v>
      </c>
      <c r="D82" s="50">
        <v>4709154.88</v>
      </c>
      <c r="E82" s="51">
        <v>0</v>
      </c>
      <c r="F82" s="50">
        <f>D82-E82</f>
        <v>4709154.88</v>
      </c>
      <c r="G82" s="50">
        <v>134511.9</v>
      </c>
      <c r="H82" s="50">
        <v>0</v>
      </c>
      <c r="I82" s="50">
        <v>0</v>
      </c>
      <c r="J82" s="50">
        <f>G82-H82-I82</f>
        <v>134511.9</v>
      </c>
      <c r="K82" s="50">
        <v>805306.97</v>
      </c>
      <c r="L82" s="27">
        <f>(F82+J82)/C82</f>
        <v>360.7139395293417</v>
      </c>
      <c r="M82" s="27">
        <f>K82/C82</f>
        <v>59.972219988084596</v>
      </c>
      <c r="N82" s="28">
        <f>(F82+J82+K82)/C82</f>
        <v>420.68615951742629</v>
      </c>
    </row>
    <row r="83" spans="1:14" ht="15" customHeight="1">
      <c r="A83" s="25" t="s">
        <v>58</v>
      </c>
      <c r="B83" s="26" t="s">
        <v>3</v>
      </c>
      <c r="C83" s="49">
        <v>12083</v>
      </c>
      <c r="D83" s="50">
        <v>3666466.3</v>
      </c>
      <c r="E83" s="51">
        <v>0</v>
      </c>
      <c r="F83" s="50">
        <f>D83-E83</f>
        <v>3666466.3</v>
      </c>
      <c r="G83" s="50">
        <v>104247.38</v>
      </c>
      <c r="H83" s="50">
        <v>0</v>
      </c>
      <c r="I83" s="50">
        <v>0</v>
      </c>
      <c r="J83" s="50">
        <f>G83-H83-I83</f>
        <v>104247.38</v>
      </c>
      <c r="K83" s="50">
        <v>1285751.48</v>
      </c>
      <c r="L83" s="27">
        <f>(F83+J83)/C83</f>
        <v>312.06767193577753</v>
      </c>
      <c r="M83" s="27">
        <f>K83/C83</f>
        <v>106.40995448150294</v>
      </c>
      <c r="N83" s="28">
        <f>(F83+J83+K83)/C83</f>
        <v>418.47762641728048</v>
      </c>
    </row>
    <row r="84" spans="1:14" ht="15" customHeight="1">
      <c r="A84" s="25" t="s">
        <v>79</v>
      </c>
      <c r="B84" s="26" t="s">
        <v>9</v>
      </c>
      <c r="C84" s="49">
        <v>6857</v>
      </c>
      <c r="D84" s="50">
        <v>2055923.31</v>
      </c>
      <c r="E84" s="51">
        <v>0</v>
      </c>
      <c r="F84" s="50">
        <f>D84-E84</f>
        <v>2055923.31</v>
      </c>
      <c r="G84" s="50">
        <v>22851.34</v>
      </c>
      <c r="H84" s="50">
        <v>0</v>
      </c>
      <c r="I84" s="50">
        <v>0</v>
      </c>
      <c r="J84" s="50">
        <f>G84-H84-I84</f>
        <v>22851.34</v>
      </c>
      <c r="K84" s="50">
        <v>783042.89</v>
      </c>
      <c r="L84" s="27">
        <f>(F84+J84)/C84</f>
        <v>303.16095231150649</v>
      </c>
      <c r="M84" s="27">
        <f>K84/C84</f>
        <v>114.19613387778912</v>
      </c>
      <c r="N84" s="28">
        <f>(F84+J84+K84)/C84</f>
        <v>417.35708618929561</v>
      </c>
    </row>
    <row r="85" spans="1:14" ht="15" customHeight="1">
      <c r="A85" s="25" t="s">
        <v>91</v>
      </c>
      <c r="B85" s="26" t="s">
        <v>3</v>
      </c>
      <c r="C85" s="49">
        <v>5978</v>
      </c>
      <c r="D85" s="50">
        <v>2240330.4500000002</v>
      </c>
      <c r="E85" s="51">
        <v>0</v>
      </c>
      <c r="F85" s="50">
        <f>D85-E85</f>
        <v>2240330.4500000002</v>
      </c>
      <c r="G85" s="50">
        <v>44944.89</v>
      </c>
      <c r="H85" s="50">
        <v>0</v>
      </c>
      <c r="I85" s="50">
        <v>0</v>
      </c>
      <c r="J85" s="50">
        <f>G85-H85-I85</f>
        <v>44944.89</v>
      </c>
      <c r="K85" s="50">
        <v>201320.81</v>
      </c>
      <c r="L85" s="27">
        <f>(F85+J85)/C85</f>
        <v>382.28092004014724</v>
      </c>
      <c r="M85" s="27">
        <f>K85/C85</f>
        <v>33.67695048511208</v>
      </c>
      <c r="N85" s="28">
        <f>(F85+J85+K85)/C85</f>
        <v>415.95787052525935</v>
      </c>
    </row>
    <row r="86" spans="1:14" ht="15" customHeight="1">
      <c r="A86" s="25" t="s">
        <v>155</v>
      </c>
      <c r="B86" s="26" t="s">
        <v>7</v>
      </c>
      <c r="C86" s="49">
        <v>9444</v>
      </c>
      <c r="D86" s="50">
        <v>2530139.4900000002</v>
      </c>
      <c r="E86" s="51">
        <v>0</v>
      </c>
      <c r="F86" s="50">
        <f>D86-E86</f>
        <v>2530139.4900000002</v>
      </c>
      <c r="G86" s="50">
        <v>68338.14</v>
      </c>
      <c r="H86" s="50">
        <v>0</v>
      </c>
      <c r="I86" s="50">
        <v>0</v>
      </c>
      <c r="J86" s="50">
        <f>G86-H86-I86</f>
        <v>68338.14</v>
      </c>
      <c r="K86" s="50">
        <v>1300222.31</v>
      </c>
      <c r="L86" s="27">
        <f>(F86+J86)/C86</f>
        <v>275.14587357052102</v>
      </c>
      <c r="M86" s="27">
        <f>K86/C86</f>
        <v>137.6770764506565</v>
      </c>
      <c r="N86" s="28">
        <f>(F86+J86+K86)/C86</f>
        <v>412.82295002117752</v>
      </c>
    </row>
    <row r="87" spans="1:14" ht="15" customHeight="1">
      <c r="A87" s="25" t="s">
        <v>67</v>
      </c>
      <c r="B87" s="26" t="s">
        <v>0</v>
      </c>
      <c r="C87" s="49">
        <v>14348</v>
      </c>
      <c r="D87" s="50">
        <v>4084136.83</v>
      </c>
      <c r="E87" s="51">
        <v>0</v>
      </c>
      <c r="F87" s="50">
        <f>D87-E87</f>
        <v>4084136.83</v>
      </c>
      <c r="G87" s="50">
        <v>164936.09</v>
      </c>
      <c r="H87" s="50">
        <v>0</v>
      </c>
      <c r="I87" s="50">
        <v>0</v>
      </c>
      <c r="J87" s="50">
        <f>G87-H87-I87</f>
        <v>164936.09</v>
      </c>
      <c r="K87" s="50">
        <v>1653699.17</v>
      </c>
      <c r="L87" s="27">
        <f>(F87+J87)/C87</f>
        <v>296.14391692221909</v>
      </c>
      <c r="M87" s="27">
        <f>K87/C87</f>
        <v>115.2564238918316</v>
      </c>
      <c r="N87" s="28">
        <f>(F87+J87+K87)/C87</f>
        <v>411.40034081405071</v>
      </c>
    </row>
    <row r="88" spans="1:14" ht="15" customHeight="1">
      <c r="A88" s="25" t="s">
        <v>78</v>
      </c>
      <c r="B88" s="26" t="s">
        <v>0</v>
      </c>
      <c r="C88" s="49">
        <v>8694</v>
      </c>
      <c r="D88" s="50">
        <v>2622817.17</v>
      </c>
      <c r="E88" s="51">
        <v>0</v>
      </c>
      <c r="F88" s="50">
        <f>D88-E88</f>
        <v>2622817.17</v>
      </c>
      <c r="G88" s="50">
        <v>90430.82</v>
      </c>
      <c r="H88" s="50">
        <v>0</v>
      </c>
      <c r="I88" s="50">
        <v>0</v>
      </c>
      <c r="J88" s="50">
        <f>G88-H88-I88</f>
        <v>90430.82</v>
      </c>
      <c r="K88" s="50">
        <v>860546.82</v>
      </c>
      <c r="L88" s="27">
        <f>(F88+J88)/C88</f>
        <v>312.08281458477109</v>
      </c>
      <c r="M88" s="27">
        <f>K88/C88</f>
        <v>98.981690821256038</v>
      </c>
      <c r="N88" s="28">
        <f>(F88+J88+K88)/C88</f>
        <v>411.06450540602708</v>
      </c>
    </row>
    <row r="89" spans="1:14" ht="15" customHeight="1">
      <c r="A89" s="25" t="s">
        <v>83</v>
      </c>
      <c r="B89" s="26" t="s">
        <v>0</v>
      </c>
      <c r="C89" s="49">
        <v>5552</v>
      </c>
      <c r="D89" s="50">
        <v>1796028.06</v>
      </c>
      <c r="E89" s="51">
        <v>0</v>
      </c>
      <c r="F89" s="50">
        <f>D89-E89</f>
        <v>1796028.06</v>
      </c>
      <c r="G89" s="50">
        <v>48220.13</v>
      </c>
      <c r="H89" s="50">
        <v>0</v>
      </c>
      <c r="I89" s="50">
        <v>0</v>
      </c>
      <c r="J89" s="50">
        <f>G89-H89-I89</f>
        <v>48220.13</v>
      </c>
      <c r="K89" s="50">
        <v>436014.77</v>
      </c>
      <c r="L89" s="27">
        <f>(F89+J89)/C89</f>
        <v>332.1772676512968</v>
      </c>
      <c r="M89" s="27">
        <f>K89/C89</f>
        <v>78.532919668587894</v>
      </c>
      <c r="N89" s="28">
        <f>(F89+J89+K89)/C89</f>
        <v>410.71018731988471</v>
      </c>
    </row>
    <row r="90" spans="1:14" ht="15" customHeight="1">
      <c r="A90" s="25" t="s">
        <v>59</v>
      </c>
      <c r="B90" s="26" t="s">
        <v>9</v>
      </c>
      <c r="C90" s="49">
        <v>13943</v>
      </c>
      <c r="D90" s="50">
        <v>4350165.41</v>
      </c>
      <c r="E90" s="51">
        <v>0</v>
      </c>
      <c r="F90" s="50">
        <f>D90-E90</f>
        <v>4350165.41</v>
      </c>
      <c r="G90" s="50">
        <v>137227.97</v>
      </c>
      <c r="H90" s="50">
        <v>0</v>
      </c>
      <c r="I90" s="50">
        <v>0</v>
      </c>
      <c r="J90" s="50">
        <f>G90-H90-I90</f>
        <v>137227.97</v>
      </c>
      <c r="K90" s="50">
        <v>1203685.57</v>
      </c>
      <c r="L90" s="27">
        <f>(F90+J90)/C90</f>
        <v>321.838440794664</v>
      </c>
      <c r="M90" s="27">
        <f>K90/C90</f>
        <v>86.329023165746264</v>
      </c>
      <c r="N90" s="28">
        <f>(F90+J90+K90)/C90</f>
        <v>408.16746396041026</v>
      </c>
    </row>
    <row r="91" spans="1:14" ht="15" customHeight="1">
      <c r="A91" s="25" t="s">
        <v>76</v>
      </c>
      <c r="B91" s="26" t="s">
        <v>5</v>
      </c>
      <c r="C91" s="49">
        <v>19045</v>
      </c>
      <c r="D91" s="50">
        <v>6224893.71</v>
      </c>
      <c r="E91" s="51">
        <v>0</v>
      </c>
      <c r="F91" s="50">
        <f>D91-E91</f>
        <v>6224893.71</v>
      </c>
      <c r="G91" s="50">
        <v>360568.93</v>
      </c>
      <c r="H91" s="50">
        <v>0</v>
      </c>
      <c r="I91" s="50">
        <v>0</v>
      </c>
      <c r="J91" s="50">
        <f>G91-H91-I91</f>
        <v>360568.93</v>
      </c>
      <c r="K91" s="50">
        <v>1163810.44</v>
      </c>
      <c r="L91" s="27">
        <f>(F91+J91)/C91</f>
        <v>345.78433394591752</v>
      </c>
      <c r="M91" s="27">
        <f>K91/C91</f>
        <v>61.108450511945392</v>
      </c>
      <c r="N91" s="28">
        <f>(F91+J91+K91)/C91</f>
        <v>406.89278445786294</v>
      </c>
    </row>
    <row r="92" spans="1:14" ht="15" customHeight="1">
      <c r="A92" s="25" t="s">
        <v>86</v>
      </c>
      <c r="B92" s="26" t="s">
        <v>7</v>
      </c>
      <c r="C92" s="49">
        <v>13112</v>
      </c>
      <c r="D92" s="50">
        <v>3355882.09</v>
      </c>
      <c r="E92" s="51">
        <v>0</v>
      </c>
      <c r="F92" s="50">
        <f>D92-E92</f>
        <v>3355882.09</v>
      </c>
      <c r="G92" s="50">
        <v>39818.58</v>
      </c>
      <c r="H92" s="50">
        <v>0</v>
      </c>
      <c r="I92" s="50">
        <v>0</v>
      </c>
      <c r="J92" s="50">
        <f>G92-H92-I92</f>
        <v>39818.58</v>
      </c>
      <c r="K92" s="50">
        <v>1843016.04</v>
      </c>
      <c r="L92" s="27">
        <f>(F92+J92)/C92</f>
        <v>258.97656116534472</v>
      </c>
      <c r="M92" s="27">
        <f>K92/C92</f>
        <v>140.55949054301405</v>
      </c>
      <c r="N92" s="28">
        <f>(F92+J92+K92)/C92</f>
        <v>399.53605170835874</v>
      </c>
    </row>
    <row r="93" spans="1:14" ht="15" customHeight="1">
      <c r="A93" s="25" t="s">
        <v>80</v>
      </c>
      <c r="B93" s="26" t="s">
        <v>9</v>
      </c>
      <c r="C93" s="49">
        <v>16358</v>
      </c>
      <c r="D93" s="50">
        <v>4638746.05</v>
      </c>
      <c r="E93" s="51">
        <v>0</v>
      </c>
      <c r="F93" s="50">
        <f>D93-E93</f>
        <v>4638746.05</v>
      </c>
      <c r="G93" s="50">
        <v>222104.06</v>
      </c>
      <c r="H93" s="50">
        <v>0</v>
      </c>
      <c r="I93" s="50">
        <v>0</v>
      </c>
      <c r="J93" s="50">
        <f>G93-H93-I93</f>
        <v>222104.06</v>
      </c>
      <c r="K93" s="50">
        <v>1659549.83</v>
      </c>
      <c r="L93" s="27">
        <f>(F93+J93)/C93</f>
        <v>297.15430431593103</v>
      </c>
      <c r="M93" s="27">
        <f>K93/C93</f>
        <v>101.45187859151486</v>
      </c>
      <c r="N93" s="28">
        <f>(F93+J93+K93)/C93</f>
        <v>398.60618290744588</v>
      </c>
    </row>
    <row r="94" spans="1:14" ht="15" customHeight="1">
      <c r="A94" s="25" t="s">
        <v>99</v>
      </c>
      <c r="B94" s="26" t="s">
        <v>0</v>
      </c>
      <c r="C94" s="49">
        <v>7111</v>
      </c>
      <c r="D94" s="50">
        <v>1867956.42</v>
      </c>
      <c r="E94" s="51">
        <v>0</v>
      </c>
      <c r="F94" s="50">
        <f>D94-E94</f>
        <v>1867956.42</v>
      </c>
      <c r="G94" s="50">
        <v>26571.56</v>
      </c>
      <c r="H94" s="50">
        <v>0</v>
      </c>
      <c r="I94" s="50">
        <v>0</v>
      </c>
      <c r="J94" s="50">
        <f>G94-H94-I94</f>
        <v>26571.56</v>
      </c>
      <c r="K94" s="50">
        <v>938636.92</v>
      </c>
      <c r="L94" s="27">
        <f>(F94+J94)/C94</f>
        <v>266.42216003375052</v>
      </c>
      <c r="M94" s="27">
        <f>K94/C94</f>
        <v>131.99787934186472</v>
      </c>
      <c r="N94" s="28">
        <f>(F94+J94+K94)/C94</f>
        <v>398.4200393756152</v>
      </c>
    </row>
    <row r="95" spans="1:14" ht="15" customHeight="1">
      <c r="A95" s="25" t="s">
        <v>148</v>
      </c>
      <c r="B95" s="26" t="s">
        <v>0</v>
      </c>
      <c r="C95" s="49">
        <v>7353</v>
      </c>
      <c r="D95" s="50">
        <v>2170630.2799999998</v>
      </c>
      <c r="E95" s="51">
        <v>0</v>
      </c>
      <c r="F95" s="50">
        <f>D95-E95</f>
        <v>2170630.2799999998</v>
      </c>
      <c r="G95" s="50">
        <v>27402.01</v>
      </c>
      <c r="H95" s="50">
        <v>0</v>
      </c>
      <c r="I95" s="50">
        <v>0</v>
      </c>
      <c r="J95" s="50">
        <f>G95-H95-I95</f>
        <v>27402.01</v>
      </c>
      <c r="K95" s="50">
        <v>728019.94</v>
      </c>
      <c r="L95" s="27">
        <f>(F95+J95)/C95</f>
        <v>298.92999999999995</v>
      </c>
      <c r="M95" s="27">
        <f>K95/C95</f>
        <v>99.009919760641907</v>
      </c>
      <c r="N95" s="28">
        <f>(F95+J95+K95)/C95</f>
        <v>397.93991976064183</v>
      </c>
    </row>
    <row r="96" spans="1:14" ht="15" customHeight="1">
      <c r="A96" s="25" t="s">
        <v>135</v>
      </c>
      <c r="B96" s="26" t="s">
        <v>6</v>
      </c>
      <c r="C96" s="49">
        <v>5590</v>
      </c>
      <c r="D96" s="50">
        <v>1637623.5</v>
      </c>
      <c r="E96" s="51">
        <v>0</v>
      </c>
      <c r="F96" s="50">
        <f>D96-E96</f>
        <v>1637623.5</v>
      </c>
      <c r="G96" s="50">
        <v>19044.77</v>
      </c>
      <c r="H96" s="50">
        <v>0</v>
      </c>
      <c r="I96" s="50">
        <v>0</v>
      </c>
      <c r="J96" s="50">
        <f>G96-H96-I96</f>
        <v>19044.77</v>
      </c>
      <c r="K96" s="50">
        <v>561744.36</v>
      </c>
      <c r="L96" s="27">
        <f>(F96+J96)/C96</f>
        <v>296.36283899821109</v>
      </c>
      <c r="M96" s="27">
        <f>K96/C96</f>
        <v>100.49094096601073</v>
      </c>
      <c r="N96" s="28">
        <f>(F96+J96+K96)/C96</f>
        <v>396.85377996422181</v>
      </c>
    </row>
    <row r="97" spans="1:14" ht="15" customHeight="1">
      <c r="A97" s="25" t="s">
        <v>95</v>
      </c>
      <c r="B97" s="26" t="s">
        <v>9</v>
      </c>
      <c r="C97" s="49">
        <v>10193</v>
      </c>
      <c r="D97" s="50">
        <v>3418711.57</v>
      </c>
      <c r="E97" s="51">
        <v>0</v>
      </c>
      <c r="F97" s="50">
        <f>D97-E97</f>
        <v>3418711.57</v>
      </c>
      <c r="G97" s="50">
        <v>143056.31</v>
      </c>
      <c r="H97" s="50">
        <v>0</v>
      </c>
      <c r="I97" s="50">
        <v>0</v>
      </c>
      <c r="J97" s="50">
        <f>G97-H97-I97</f>
        <v>143056.31</v>
      </c>
      <c r="K97" s="50">
        <v>461387.01</v>
      </c>
      <c r="L97" s="27">
        <f>(F97+J97)/C97</f>
        <v>349.43273619150398</v>
      </c>
      <c r="M97" s="27">
        <f>K97/C97</f>
        <v>45.265084862160307</v>
      </c>
      <c r="N97" s="28">
        <f>(F97+J97+K97)/C97</f>
        <v>394.69782105366426</v>
      </c>
    </row>
    <row r="98" spans="1:14" ht="15" customHeight="1">
      <c r="A98" s="25" t="s">
        <v>44</v>
      </c>
      <c r="B98" s="26" t="s">
        <v>6</v>
      </c>
      <c r="C98" s="49">
        <v>12134</v>
      </c>
      <c r="D98" s="50">
        <v>3460901.09</v>
      </c>
      <c r="E98" s="51">
        <v>0</v>
      </c>
      <c r="F98" s="50">
        <f>D98-E98</f>
        <v>3460901.09</v>
      </c>
      <c r="G98" s="50">
        <v>59964.97</v>
      </c>
      <c r="H98" s="50">
        <v>0</v>
      </c>
      <c r="I98" s="50">
        <v>0</v>
      </c>
      <c r="J98" s="50">
        <f>G98-H98-I98</f>
        <v>59964.97</v>
      </c>
      <c r="K98" s="50">
        <v>1129479.6000000001</v>
      </c>
      <c r="L98" s="27">
        <f>(F98+J98)/C98</f>
        <v>290.16532553156418</v>
      </c>
      <c r="M98" s="27">
        <f>K98/C98</f>
        <v>93.083863523982203</v>
      </c>
      <c r="N98" s="28">
        <f>(F98+J98+K98)/C98</f>
        <v>383.24918905554642</v>
      </c>
    </row>
    <row r="99" spans="1:14" ht="15" customHeight="1">
      <c r="A99" s="25" t="s">
        <v>75</v>
      </c>
      <c r="B99" s="26" t="s">
        <v>4</v>
      </c>
      <c r="C99" s="49">
        <v>14142</v>
      </c>
      <c r="D99" s="50">
        <v>3745326.55</v>
      </c>
      <c r="E99" s="51">
        <v>0</v>
      </c>
      <c r="F99" s="50">
        <f>D99-E99</f>
        <v>3745326.55</v>
      </c>
      <c r="G99" s="50">
        <v>186499.44</v>
      </c>
      <c r="H99" s="50">
        <v>0</v>
      </c>
      <c r="I99" s="50">
        <v>0</v>
      </c>
      <c r="J99" s="50">
        <f>G99-H99-I99</f>
        <v>186499.44</v>
      </c>
      <c r="K99" s="50">
        <v>1450303.16</v>
      </c>
      <c r="L99" s="27">
        <f>(F99+J99)/C99</f>
        <v>278.02474826757174</v>
      </c>
      <c r="M99" s="27">
        <f>K99/C99</f>
        <v>102.55290340828736</v>
      </c>
      <c r="N99" s="28">
        <f>(F99+J99+K99)/C99</f>
        <v>380.5776516758591</v>
      </c>
    </row>
    <row r="100" spans="1:14" ht="15" customHeight="1">
      <c r="A100" s="25" t="s">
        <v>111</v>
      </c>
      <c r="B100" s="26" t="s">
        <v>0</v>
      </c>
      <c r="C100" s="49">
        <v>5205</v>
      </c>
      <c r="D100" s="50">
        <v>1502925.63</v>
      </c>
      <c r="E100" s="51">
        <v>0</v>
      </c>
      <c r="F100" s="50">
        <f>D100-E100</f>
        <v>1502925.63</v>
      </c>
      <c r="G100" s="50">
        <v>36285.35</v>
      </c>
      <c r="H100" s="50">
        <v>0</v>
      </c>
      <c r="I100" s="50">
        <v>0</v>
      </c>
      <c r="J100" s="50">
        <f>G100-H100-I100</f>
        <v>36285.35</v>
      </c>
      <c r="K100" s="50">
        <v>440743.1</v>
      </c>
      <c r="L100" s="27">
        <f>(F100+J100)/C100</f>
        <v>295.71776753121998</v>
      </c>
      <c r="M100" s="27">
        <f>K100/C100</f>
        <v>84.676868395773297</v>
      </c>
      <c r="N100" s="28">
        <f>(F100+J100+K100)/C100</f>
        <v>380.39463592699332</v>
      </c>
    </row>
    <row r="101" spans="1:14" ht="15" customHeight="1">
      <c r="A101" s="25" t="s">
        <v>73</v>
      </c>
      <c r="B101" s="26" t="s">
        <v>5</v>
      </c>
      <c r="C101" s="49">
        <v>14079</v>
      </c>
      <c r="D101" s="50">
        <v>3897214.59</v>
      </c>
      <c r="E101" s="51">
        <v>0</v>
      </c>
      <c r="F101" s="50">
        <f>D101-E101</f>
        <v>3897214.59</v>
      </c>
      <c r="G101" s="50">
        <v>133804.96</v>
      </c>
      <c r="H101" s="50">
        <v>0</v>
      </c>
      <c r="I101" s="50">
        <v>0</v>
      </c>
      <c r="J101" s="50">
        <f>G101-H101-I101</f>
        <v>133804.96</v>
      </c>
      <c r="K101" s="50">
        <v>1319959.94</v>
      </c>
      <c r="L101" s="27">
        <f>(F101+J101)/C101</f>
        <v>286.3143369557497</v>
      </c>
      <c r="M101" s="27">
        <f>K101/C101</f>
        <v>93.753813481071091</v>
      </c>
      <c r="N101" s="28">
        <f>(F101+J101+K101)/C101</f>
        <v>380.06815043682082</v>
      </c>
    </row>
    <row r="102" spans="1:14" ht="15" customHeight="1">
      <c r="A102" s="25" t="s">
        <v>82</v>
      </c>
      <c r="B102" s="26" t="s">
        <v>9</v>
      </c>
      <c r="C102" s="49">
        <v>5238</v>
      </c>
      <c r="D102" s="50">
        <v>1562162.6</v>
      </c>
      <c r="E102" s="51">
        <v>0</v>
      </c>
      <c r="F102" s="50">
        <f>D102-E102</f>
        <v>1562162.6</v>
      </c>
      <c r="G102" s="50">
        <v>20201.66</v>
      </c>
      <c r="H102" s="50">
        <v>0</v>
      </c>
      <c r="I102" s="50">
        <v>0</v>
      </c>
      <c r="J102" s="50">
        <f>G102-H102-I102</f>
        <v>20201.66</v>
      </c>
      <c r="K102" s="50">
        <v>405398.12</v>
      </c>
      <c r="L102" s="27">
        <f>(F102+J102)/C102</f>
        <v>302.09321496754484</v>
      </c>
      <c r="M102" s="27">
        <f>K102/C102</f>
        <v>77.395593738067959</v>
      </c>
      <c r="N102" s="28">
        <f>(F102+J102+K102)/C102</f>
        <v>379.48880870561283</v>
      </c>
    </row>
    <row r="103" spans="1:14" ht="15" customHeight="1">
      <c r="A103" s="25" t="s">
        <v>107</v>
      </c>
      <c r="B103" s="26" t="s">
        <v>9</v>
      </c>
      <c r="C103" s="49">
        <v>18630</v>
      </c>
      <c r="D103" s="50">
        <v>5594698.7800000003</v>
      </c>
      <c r="E103" s="51">
        <v>0</v>
      </c>
      <c r="F103" s="50">
        <f>D103-E103</f>
        <v>5594698.7800000003</v>
      </c>
      <c r="G103" s="50">
        <v>228875.88</v>
      </c>
      <c r="H103" s="50">
        <v>0</v>
      </c>
      <c r="I103" s="50">
        <v>0</v>
      </c>
      <c r="J103" s="50">
        <f>G103-H103-I103</f>
        <v>228875.88</v>
      </c>
      <c r="K103" s="50">
        <v>1235655.82</v>
      </c>
      <c r="L103" s="27">
        <f>(F103+J103)/C103</f>
        <v>312.59123242082666</v>
      </c>
      <c r="M103" s="27">
        <f>K103/C103</f>
        <v>66.326130971551265</v>
      </c>
      <c r="N103" s="28">
        <f>(F103+J103+K103)/C103</f>
        <v>378.91736339237792</v>
      </c>
    </row>
    <row r="104" spans="1:14" ht="15" customHeight="1">
      <c r="A104" s="25" t="s">
        <v>96</v>
      </c>
      <c r="B104" s="26" t="s">
        <v>9</v>
      </c>
      <c r="C104" s="49">
        <v>19533</v>
      </c>
      <c r="D104" s="50">
        <v>5556693.8399999999</v>
      </c>
      <c r="E104" s="51">
        <v>0</v>
      </c>
      <c r="F104" s="50">
        <f>D104-E104</f>
        <v>5556693.8399999999</v>
      </c>
      <c r="G104" s="50">
        <v>142113.99</v>
      </c>
      <c r="H104" s="50">
        <v>0</v>
      </c>
      <c r="I104" s="50">
        <v>0</v>
      </c>
      <c r="J104" s="50">
        <f>G104-H104-I104</f>
        <v>142113.99</v>
      </c>
      <c r="K104" s="50">
        <v>1692878.95</v>
      </c>
      <c r="L104" s="27">
        <f>(F104+J104)/C104</f>
        <v>291.75281984334202</v>
      </c>
      <c r="M104" s="27">
        <f>K104/C104</f>
        <v>86.667636819740949</v>
      </c>
      <c r="N104" s="28">
        <f>(F104+J104+K104)/C104</f>
        <v>378.42045666308297</v>
      </c>
    </row>
    <row r="105" spans="1:14" ht="15" customHeight="1">
      <c r="A105" s="25" t="s">
        <v>136</v>
      </c>
      <c r="B105" s="26" t="s">
        <v>9</v>
      </c>
      <c r="C105" s="49">
        <v>5825</v>
      </c>
      <c r="D105" s="50">
        <v>1931424.8</v>
      </c>
      <c r="E105" s="51">
        <v>0</v>
      </c>
      <c r="F105" s="50">
        <f>D105-E105</f>
        <v>1931424.8</v>
      </c>
      <c r="G105" s="50">
        <v>23673.13</v>
      </c>
      <c r="H105" s="50">
        <v>0</v>
      </c>
      <c r="I105" s="50">
        <v>0</v>
      </c>
      <c r="J105" s="50">
        <f>G105-H105-I105</f>
        <v>23673.13</v>
      </c>
      <c r="K105" s="50">
        <v>232330.93</v>
      </c>
      <c r="L105" s="27">
        <f>(F105+J105)/C105</f>
        <v>335.63912961373387</v>
      </c>
      <c r="M105" s="27">
        <f>K105/C105</f>
        <v>39.885138197424894</v>
      </c>
      <c r="N105" s="28">
        <f>(F105+J105+K105)/C105</f>
        <v>375.52426781115878</v>
      </c>
    </row>
    <row r="106" spans="1:14" ht="15" customHeight="1">
      <c r="A106" s="25" t="s">
        <v>84</v>
      </c>
      <c r="B106" s="26" t="s">
        <v>0</v>
      </c>
      <c r="C106" s="49">
        <v>18436</v>
      </c>
      <c r="D106" s="50">
        <v>5054607.29</v>
      </c>
      <c r="E106" s="51">
        <v>0</v>
      </c>
      <c r="F106" s="50">
        <f>D106-E106</f>
        <v>5054607.29</v>
      </c>
      <c r="G106" s="50">
        <v>112127.65</v>
      </c>
      <c r="H106" s="50">
        <v>0</v>
      </c>
      <c r="I106" s="50">
        <v>0</v>
      </c>
      <c r="J106" s="50">
        <f>G106-H106-I106</f>
        <v>112127.65</v>
      </c>
      <c r="K106" s="50">
        <v>1738192.04</v>
      </c>
      <c r="L106" s="27">
        <f>(F106+J106)/C106</f>
        <v>280.25249186374486</v>
      </c>
      <c r="M106" s="27">
        <f>K106/C106</f>
        <v>94.282492948578863</v>
      </c>
      <c r="N106" s="28">
        <f>(F106+J106+K106)/C106</f>
        <v>374.53498481232373</v>
      </c>
    </row>
    <row r="107" spans="1:14" ht="15" customHeight="1">
      <c r="A107" s="25" t="s">
        <v>150</v>
      </c>
      <c r="B107" s="26" t="s">
        <v>9</v>
      </c>
      <c r="C107" s="49">
        <v>17516</v>
      </c>
      <c r="D107" s="50">
        <v>4093154.56</v>
      </c>
      <c r="E107" s="51">
        <v>0</v>
      </c>
      <c r="F107" s="50">
        <f>D107-E107</f>
        <v>4093154.56</v>
      </c>
      <c r="G107" s="50">
        <v>265841.15000000002</v>
      </c>
      <c r="H107" s="50">
        <v>0</v>
      </c>
      <c r="I107" s="50">
        <v>0</v>
      </c>
      <c r="J107" s="50">
        <f>G107-H107-I107</f>
        <v>265841.15000000002</v>
      </c>
      <c r="K107" s="50">
        <v>2179936.2000000002</v>
      </c>
      <c r="L107" s="27">
        <f>(F107+J107)/C107</f>
        <v>248.85794188170814</v>
      </c>
      <c r="M107" s="27">
        <f>K107/C107</f>
        <v>124.45399634619777</v>
      </c>
      <c r="N107" s="28">
        <f>(F107+J107+K107)/C107</f>
        <v>373.3119382279059</v>
      </c>
    </row>
    <row r="108" spans="1:14" ht="15" customHeight="1">
      <c r="A108" s="25" t="s">
        <v>123</v>
      </c>
      <c r="B108" s="26" t="s">
        <v>5</v>
      </c>
      <c r="C108" s="49">
        <v>9766</v>
      </c>
      <c r="D108" s="50">
        <v>3224218.54</v>
      </c>
      <c r="E108" s="51">
        <v>0</v>
      </c>
      <c r="F108" s="50">
        <f>D108-E108</f>
        <v>3224218.54</v>
      </c>
      <c r="G108" s="50">
        <v>57796.49</v>
      </c>
      <c r="H108" s="50">
        <v>0</v>
      </c>
      <c r="I108" s="50">
        <v>0</v>
      </c>
      <c r="J108" s="50">
        <f>G108-H108-I108</f>
        <v>57796.49</v>
      </c>
      <c r="K108" s="50">
        <v>359054.7</v>
      </c>
      <c r="L108" s="27">
        <f>(F108+J108)/C108</f>
        <v>336.06543415932833</v>
      </c>
      <c r="M108" s="27">
        <f>K108/C108</f>
        <v>36.765789473684215</v>
      </c>
      <c r="N108" s="28">
        <f>(F108+J108+K108)/C108</f>
        <v>372.83122363301254</v>
      </c>
    </row>
    <row r="109" spans="1:14" ht="15" customHeight="1">
      <c r="A109" s="25" t="s">
        <v>152</v>
      </c>
      <c r="B109" s="26" t="s">
        <v>3</v>
      </c>
      <c r="C109" s="49">
        <v>19432</v>
      </c>
      <c r="D109" s="50">
        <v>6345631.3099999996</v>
      </c>
      <c r="E109" s="51">
        <v>0</v>
      </c>
      <c r="F109" s="50">
        <f>D109-E109</f>
        <v>6345631.3099999996</v>
      </c>
      <c r="G109" s="50">
        <v>128436.48</v>
      </c>
      <c r="H109" s="50">
        <v>0</v>
      </c>
      <c r="I109" s="50">
        <v>0</v>
      </c>
      <c r="J109" s="50">
        <f>G109-H109-I109</f>
        <v>128436.48</v>
      </c>
      <c r="K109" s="50">
        <v>741227.46</v>
      </c>
      <c r="L109" s="27">
        <f>(F109+J109)/C109</f>
        <v>333.16528355290245</v>
      </c>
      <c r="M109" s="27">
        <f>K109/C109</f>
        <v>38.144681967888019</v>
      </c>
      <c r="N109" s="28">
        <f>(F109+J109+K109)/C109</f>
        <v>371.30996552079046</v>
      </c>
    </row>
    <row r="110" spans="1:14" ht="15" customHeight="1">
      <c r="A110" s="25" t="s">
        <v>110</v>
      </c>
      <c r="B110" s="26" t="s">
        <v>0</v>
      </c>
      <c r="C110" s="49">
        <v>9509</v>
      </c>
      <c r="D110" s="50">
        <v>2696512.9</v>
      </c>
      <c r="E110" s="51">
        <v>0</v>
      </c>
      <c r="F110" s="50">
        <f>D110-E110</f>
        <v>2696512.9</v>
      </c>
      <c r="G110" s="50">
        <v>25089.07</v>
      </c>
      <c r="H110" s="50">
        <v>0</v>
      </c>
      <c r="I110" s="50">
        <v>0</v>
      </c>
      <c r="J110" s="50">
        <f>G110-H110-I110</f>
        <v>25089.07</v>
      </c>
      <c r="K110" s="50">
        <v>792460.74</v>
      </c>
      <c r="L110" s="27">
        <f>(F110+J110)/C110</f>
        <v>286.21326848249026</v>
      </c>
      <c r="M110" s="27">
        <f>K110/C110</f>
        <v>83.33796824061416</v>
      </c>
      <c r="N110" s="28">
        <f>(F110+J110+K110)/C110</f>
        <v>369.55123672310441</v>
      </c>
    </row>
    <row r="111" spans="1:14" ht="15" customHeight="1">
      <c r="A111" s="25" t="s">
        <v>88</v>
      </c>
      <c r="B111" s="26" t="s">
        <v>9</v>
      </c>
      <c r="C111" s="49">
        <v>10932</v>
      </c>
      <c r="D111" s="50">
        <v>2974192.09</v>
      </c>
      <c r="E111" s="51">
        <v>0</v>
      </c>
      <c r="F111" s="50">
        <f>D111-E111</f>
        <v>2974192.09</v>
      </c>
      <c r="G111" s="50">
        <v>82894.05</v>
      </c>
      <c r="H111" s="50">
        <v>0</v>
      </c>
      <c r="I111" s="50">
        <v>0</v>
      </c>
      <c r="J111" s="50">
        <f>G111-H111-I111</f>
        <v>82894.05</v>
      </c>
      <c r="K111" s="50">
        <v>960372.18</v>
      </c>
      <c r="L111" s="27">
        <f>(F111+J111)/C111</f>
        <v>279.64564032199047</v>
      </c>
      <c r="M111" s="27">
        <f>K111/C111</f>
        <v>87.84963227222832</v>
      </c>
      <c r="N111" s="28">
        <f>(F111+J111+K111)/C111</f>
        <v>367.49527259421882</v>
      </c>
    </row>
    <row r="112" spans="1:14" ht="15" customHeight="1">
      <c r="A112" s="25" t="s">
        <v>109</v>
      </c>
      <c r="B112" s="26" t="s">
        <v>3</v>
      </c>
      <c r="C112" s="49">
        <v>17917</v>
      </c>
      <c r="D112" s="50">
        <v>5504042.5</v>
      </c>
      <c r="E112" s="51">
        <v>0</v>
      </c>
      <c r="F112" s="50">
        <f>D112-E112</f>
        <v>5504042.5</v>
      </c>
      <c r="G112" s="50">
        <v>132413.51</v>
      </c>
      <c r="H112" s="50">
        <v>0</v>
      </c>
      <c r="I112" s="50">
        <v>0</v>
      </c>
      <c r="J112" s="50">
        <f>G112-H112-I112</f>
        <v>132413.51</v>
      </c>
      <c r="K112" s="50">
        <v>909694.73</v>
      </c>
      <c r="L112" s="27">
        <f>(F112+J112)/C112</f>
        <v>314.58704079924092</v>
      </c>
      <c r="M112" s="27">
        <f>K112/C112</f>
        <v>50.772714740190878</v>
      </c>
      <c r="N112" s="28">
        <f>(F112+J112+K112)/C112</f>
        <v>365.35975553943183</v>
      </c>
    </row>
    <row r="113" spans="1:14" ht="15" customHeight="1">
      <c r="A113" s="25" t="s">
        <v>81</v>
      </c>
      <c r="B113" s="26" t="s">
        <v>2</v>
      </c>
      <c r="C113" s="49">
        <v>6060</v>
      </c>
      <c r="D113" s="50">
        <v>1865498.64</v>
      </c>
      <c r="E113" s="51">
        <v>0</v>
      </c>
      <c r="F113" s="50">
        <f>D113-E113</f>
        <v>1865498.64</v>
      </c>
      <c r="G113" s="50">
        <v>54597.29</v>
      </c>
      <c r="H113" s="50">
        <v>0</v>
      </c>
      <c r="I113" s="50">
        <v>0</v>
      </c>
      <c r="J113" s="50">
        <f>G113-H113-I113</f>
        <v>54597.29</v>
      </c>
      <c r="K113" s="50">
        <v>274564.95</v>
      </c>
      <c r="L113" s="27">
        <f>(F113+J113)/C113</f>
        <v>316.84751320132011</v>
      </c>
      <c r="M113" s="27">
        <f>K113/C113</f>
        <v>45.307747524752479</v>
      </c>
      <c r="N113" s="28">
        <f>(F113+J113+K113)/C113</f>
        <v>362.15526072607258</v>
      </c>
    </row>
    <row r="114" spans="1:14" ht="15" customHeight="1">
      <c r="A114" s="25" t="s">
        <v>122</v>
      </c>
      <c r="B114" s="26" t="s">
        <v>0</v>
      </c>
      <c r="C114" s="49">
        <v>5867</v>
      </c>
      <c r="D114" s="50">
        <v>1401465.05</v>
      </c>
      <c r="E114" s="51">
        <v>0</v>
      </c>
      <c r="F114" s="50">
        <f>D114-E114</f>
        <v>1401465.05</v>
      </c>
      <c r="G114" s="50">
        <v>46951.46</v>
      </c>
      <c r="H114" s="50">
        <v>0</v>
      </c>
      <c r="I114" s="50">
        <v>0</v>
      </c>
      <c r="J114" s="50">
        <f>G114-H114-I114</f>
        <v>46951.46</v>
      </c>
      <c r="K114" s="50">
        <v>674078.46</v>
      </c>
      <c r="L114" s="27">
        <f>(F114+J114)/C114</f>
        <v>246.87515084370207</v>
      </c>
      <c r="M114" s="27">
        <f>K114/C114</f>
        <v>114.89320947673427</v>
      </c>
      <c r="N114" s="28">
        <f>(F114+J114+K114)/C114</f>
        <v>361.76836032043627</v>
      </c>
    </row>
    <row r="115" spans="1:14" ht="15" customHeight="1">
      <c r="A115" s="25" t="s">
        <v>118</v>
      </c>
      <c r="B115" s="26" t="s">
        <v>0</v>
      </c>
      <c r="C115" s="49">
        <v>15222</v>
      </c>
      <c r="D115" s="50">
        <v>4011910.91</v>
      </c>
      <c r="E115" s="51">
        <v>0</v>
      </c>
      <c r="F115" s="50">
        <f>D115-E115</f>
        <v>4011910.91</v>
      </c>
      <c r="G115" s="50">
        <v>1066.17</v>
      </c>
      <c r="H115" s="50">
        <v>0</v>
      </c>
      <c r="I115" s="50">
        <v>0</v>
      </c>
      <c r="J115" s="50">
        <f>G115-H115-I115</f>
        <v>1066.17</v>
      </c>
      <c r="K115" s="50">
        <v>1425071.36</v>
      </c>
      <c r="L115" s="27">
        <f>(F115+J115)/C115</f>
        <v>263.63008014715541</v>
      </c>
      <c r="M115" s="27">
        <f>K115/C115</f>
        <v>93.619193272894506</v>
      </c>
      <c r="N115" s="28">
        <f>(F115+J115+K115)/C115</f>
        <v>357.24927342004997</v>
      </c>
    </row>
    <row r="116" spans="1:14" ht="15" customHeight="1">
      <c r="A116" s="25" t="s">
        <v>124</v>
      </c>
      <c r="B116" s="26" t="s">
        <v>0</v>
      </c>
      <c r="C116" s="49">
        <v>5120</v>
      </c>
      <c r="D116" s="50">
        <v>1029895.84</v>
      </c>
      <c r="E116" s="51">
        <v>0</v>
      </c>
      <c r="F116" s="50">
        <f>D116-E116</f>
        <v>1029895.84</v>
      </c>
      <c r="G116" s="50">
        <v>27556.18</v>
      </c>
      <c r="H116" s="50">
        <v>0</v>
      </c>
      <c r="I116" s="50">
        <v>0</v>
      </c>
      <c r="J116" s="50">
        <f>G116-H116-I116</f>
        <v>27556.18</v>
      </c>
      <c r="K116" s="50">
        <v>766491.79</v>
      </c>
      <c r="L116" s="27">
        <f>(F116+J116)/C116</f>
        <v>206.53359765625001</v>
      </c>
      <c r="M116" s="27">
        <f>K116/C116</f>
        <v>149.70542773437501</v>
      </c>
      <c r="N116" s="28">
        <f>(F116+J116+K116)/C116</f>
        <v>356.23902539062499</v>
      </c>
    </row>
    <row r="117" spans="1:14" ht="15" customHeight="1">
      <c r="A117" s="25" t="s">
        <v>166</v>
      </c>
      <c r="B117" s="26" t="s">
        <v>9</v>
      </c>
      <c r="C117" s="49">
        <v>16503</v>
      </c>
      <c r="D117" s="50">
        <v>4427169.82</v>
      </c>
      <c r="E117" s="51">
        <v>0</v>
      </c>
      <c r="F117" s="50">
        <f>D117-E117</f>
        <v>4427169.82</v>
      </c>
      <c r="G117" s="50">
        <v>101032.16</v>
      </c>
      <c r="H117" s="50">
        <v>0</v>
      </c>
      <c r="I117" s="50">
        <v>0</v>
      </c>
      <c r="J117" s="50">
        <f>G117-H117-I117</f>
        <v>101032.16</v>
      </c>
      <c r="K117" s="50">
        <v>1343390.11</v>
      </c>
      <c r="L117" s="27">
        <f>(F117+J117)/C117</f>
        <v>274.3865951645156</v>
      </c>
      <c r="M117" s="27">
        <f>K117/C117</f>
        <v>81.402781918439075</v>
      </c>
      <c r="N117" s="28">
        <f>(F117+J117+K117)/C117</f>
        <v>355.78937708295467</v>
      </c>
    </row>
    <row r="118" spans="1:14" ht="15" customHeight="1">
      <c r="A118" s="25" t="s">
        <v>125</v>
      </c>
      <c r="B118" s="26" t="s">
        <v>9</v>
      </c>
      <c r="C118" s="49">
        <v>9000</v>
      </c>
      <c r="D118" s="50">
        <v>2744881.34</v>
      </c>
      <c r="E118" s="51">
        <v>0</v>
      </c>
      <c r="F118" s="50">
        <f>D118-E118</f>
        <v>2744881.34</v>
      </c>
      <c r="G118" s="50">
        <v>122325.39</v>
      </c>
      <c r="H118" s="50">
        <v>0</v>
      </c>
      <c r="I118" s="50">
        <v>0</v>
      </c>
      <c r="J118" s="50">
        <f>G118-H118-I118</f>
        <v>122325.39</v>
      </c>
      <c r="K118" s="50">
        <v>329609.88</v>
      </c>
      <c r="L118" s="27">
        <f>(F118+J118)/C118</f>
        <v>318.57852555555553</v>
      </c>
      <c r="M118" s="27">
        <f>K118/C118</f>
        <v>36.62332</v>
      </c>
      <c r="N118" s="28">
        <f>(F118+J118+K118)/C118</f>
        <v>355.20184555555556</v>
      </c>
    </row>
    <row r="119" spans="1:14" ht="15" customHeight="1">
      <c r="A119" s="25" t="s">
        <v>165</v>
      </c>
      <c r="B119" s="26" t="s">
        <v>9</v>
      </c>
      <c r="C119" s="49">
        <v>19324</v>
      </c>
      <c r="D119" s="50">
        <v>4662303.0599999996</v>
      </c>
      <c r="E119" s="51">
        <v>0</v>
      </c>
      <c r="F119" s="50">
        <f>D119-E119</f>
        <v>4662303.0599999996</v>
      </c>
      <c r="G119" s="50">
        <v>287358.34999999998</v>
      </c>
      <c r="H119" s="50">
        <v>0</v>
      </c>
      <c r="I119" s="50">
        <v>0</v>
      </c>
      <c r="J119" s="50">
        <f>G119-H119-I119</f>
        <v>287358.34999999998</v>
      </c>
      <c r="K119" s="50">
        <v>1906242.17</v>
      </c>
      <c r="L119" s="27">
        <f>(F119+J119)/C119</f>
        <v>256.14062357689915</v>
      </c>
      <c r="M119" s="27">
        <f>K119/C119</f>
        <v>98.646355309459736</v>
      </c>
      <c r="N119" s="28">
        <f>(F119+J119+K119)/C119</f>
        <v>354.7869788863589</v>
      </c>
    </row>
    <row r="120" spans="1:14" ht="15" customHeight="1">
      <c r="A120" s="25" t="s">
        <v>174</v>
      </c>
      <c r="B120" s="26" t="s">
        <v>5</v>
      </c>
      <c r="C120" s="49">
        <v>9651</v>
      </c>
      <c r="D120" s="50">
        <v>2644395.89</v>
      </c>
      <c r="E120" s="51">
        <v>0</v>
      </c>
      <c r="F120" s="50">
        <f>D120-E120</f>
        <v>2644395.89</v>
      </c>
      <c r="G120" s="50">
        <v>54115.29</v>
      </c>
      <c r="H120" s="50">
        <v>0</v>
      </c>
      <c r="I120" s="50">
        <v>0</v>
      </c>
      <c r="J120" s="50">
        <f>G120-H120-I120</f>
        <v>54115.29</v>
      </c>
      <c r="K120" s="50">
        <v>703025.09</v>
      </c>
      <c r="L120" s="27">
        <f>(F120+J120)/C120</f>
        <v>279.60948917210652</v>
      </c>
      <c r="M120" s="27">
        <f>K120/C120</f>
        <v>72.844792249507819</v>
      </c>
      <c r="N120" s="28">
        <f>(F120+J120+K120)/C120</f>
        <v>352.45428142161433</v>
      </c>
    </row>
    <row r="121" spans="1:14" ht="15" customHeight="1">
      <c r="A121" s="25" t="s">
        <v>106</v>
      </c>
      <c r="B121" s="26" t="s">
        <v>4</v>
      </c>
      <c r="C121" s="49">
        <v>17548</v>
      </c>
      <c r="D121" s="50">
        <v>5057676.84</v>
      </c>
      <c r="E121" s="51">
        <v>0</v>
      </c>
      <c r="F121" s="50">
        <f>D121-E121</f>
        <v>5057676.84</v>
      </c>
      <c r="G121" s="50">
        <v>107334.18</v>
      </c>
      <c r="H121" s="50">
        <v>0</v>
      </c>
      <c r="I121" s="50">
        <v>0</v>
      </c>
      <c r="J121" s="50">
        <f>G121-H121-I121</f>
        <v>107334.18</v>
      </c>
      <c r="K121" s="50">
        <v>941046.99</v>
      </c>
      <c r="L121" s="27">
        <f>(F121+J121)/C121</f>
        <v>294.33616480510597</v>
      </c>
      <c r="M121" s="27">
        <f>K121/C121</f>
        <v>53.627022452701162</v>
      </c>
      <c r="N121" s="28">
        <f>(F121+J121+K121)/C121</f>
        <v>347.96318725780714</v>
      </c>
    </row>
    <row r="122" spans="1:14" ht="15" customHeight="1">
      <c r="A122" s="25" t="s">
        <v>87</v>
      </c>
      <c r="B122" s="26" t="s">
        <v>9</v>
      </c>
      <c r="C122" s="49">
        <v>13952</v>
      </c>
      <c r="D122" s="50">
        <v>4198803.18</v>
      </c>
      <c r="E122" s="51">
        <v>0</v>
      </c>
      <c r="F122" s="50">
        <f>D122-E122</f>
        <v>4198803.18</v>
      </c>
      <c r="G122" s="50">
        <v>124084.19</v>
      </c>
      <c r="H122" s="50">
        <v>0</v>
      </c>
      <c r="I122" s="50">
        <v>0</v>
      </c>
      <c r="J122" s="50">
        <f>G122-H122-I122</f>
        <v>124084.19</v>
      </c>
      <c r="K122" s="50">
        <v>519507.95</v>
      </c>
      <c r="L122" s="27">
        <f>(F122+J122)/C122</f>
        <v>309.8399777809633</v>
      </c>
      <c r="M122" s="27">
        <f>K122/C122</f>
        <v>37.235374856651376</v>
      </c>
      <c r="N122" s="28">
        <f>(F122+J122+K122)/C122</f>
        <v>347.07535263761469</v>
      </c>
    </row>
    <row r="123" spans="1:14" ht="15" customHeight="1">
      <c r="A123" s="25" t="s">
        <v>115</v>
      </c>
      <c r="B123" s="26" t="s">
        <v>5</v>
      </c>
      <c r="C123" s="49">
        <v>7767</v>
      </c>
      <c r="D123" s="50">
        <v>1816129.84</v>
      </c>
      <c r="E123" s="51">
        <v>0</v>
      </c>
      <c r="F123" s="50">
        <f>D123-E123</f>
        <v>1816129.84</v>
      </c>
      <c r="G123" s="50">
        <v>29491.759999999998</v>
      </c>
      <c r="H123" s="50">
        <v>0</v>
      </c>
      <c r="I123" s="50">
        <v>0</v>
      </c>
      <c r="J123" s="50">
        <f>G123-H123-I123</f>
        <v>29491.759999999998</v>
      </c>
      <c r="K123" s="50">
        <v>847443.87</v>
      </c>
      <c r="L123" s="27">
        <f>(F123+J123)/C123</f>
        <v>237.62348397064505</v>
      </c>
      <c r="M123" s="27">
        <f>K123/C123</f>
        <v>109.10826187717265</v>
      </c>
      <c r="N123" s="28">
        <f>(F123+J123+K123)/C123</f>
        <v>346.73174584781771</v>
      </c>
    </row>
    <row r="124" spans="1:14" ht="15" customHeight="1">
      <c r="A124" s="25" t="s">
        <v>158</v>
      </c>
      <c r="B124" s="26" t="s">
        <v>6</v>
      </c>
      <c r="C124" s="49">
        <v>16605</v>
      </c>
      <c r="D124" s="50">
        <v>4411859.2</v>
      </c>
      <c r="E124" s="51">
        <v>0</v>
      </c>
      <c r="F124" s="50">
        <f>D124-E124</f>
        <v>4411859.2</v>
      </c>
      <c r="G124" s="50">
        <v>113779.38</v>
      </c>
      <c r="H124" s="50">
        <v>0</v>
      </c>
      <c r="I124" s="50">
        <v>0</v>
      </c>
      <c r="J124" s="50">
        <f>G124-H124-I124</f>
        <v>113779.38</v>
      </c>
      <c r="K124" s="50">
        <v>1180540.55</v>
      </c>
      <c r="L124" s="27">
        <f>(F124+J124)/C124</f>
        <v>272.5467377295995</v>
      </c>
      <c r="M124" s="27">
        <f>K124/C124</f>
        <v>71.095486299307439</v>
      </c>
      <c r="N124" s="28">
        <f>(F124+J124+K124)/C124</f>
        <v>343.64222402890692</v>
      </c>
    </row>
    <row r="125" spans="1:14" ht="15" customHeight="1">
      <c r="A125" s="25" t="s">
        <v>140</v>
      </c>
      <c r="B125" s="26" t="s">
        <v>6</v>
      </c>
      <c r="C125" s="49">
        <v>6707</v>
      </c>
      <c r="D125" s="50">
        <v>2070911.36</v>
      </c>
      <c r="E125" s="51">
        <v>0</v>
      </c>
      <c r="F125" s="50">
        <f>D125-E125</f>
        <v>2070911.36</v>
      </c>
      <c r="G125" s="50">
        <v>-9723.86</v>
      </c>
      <c r="H125" s="50">
        <v>0</v>
      </c>
      <c r="I125" s="50">
        <v>0</v>
      </c>
      <c r="J125" s="50">
        <f>G125-H125-I125</f>
        <v>-9723.86</v>
      </c>
      <c r="K125" s="50">
        <v>236823.52</v>
      </c>
      <c r="L125" s="27">
        <f>(F125+J125)/C125</f>
        <v>307.31884598181006</v>
      </c>
      <c r="M125" s="27">
        <f>K125/C125</f>
        <v>35.309903086327715</v>
      </c>
      <c r="N125" s="28">
        <f>(F125+J125+K125)/C125</f>
        <v>342.62874906813778</v>
      </c>
    </row>
    <row r="126" spans="1:14" ht="15" customHeight="1">
      <c r="A126" s="25" t="s">
        <v>104</v>
      </c>
      <c r="B126" s="26" t="s">
        <v>9</v>
      </c>
      <c r="C126" s="49">
        <v>11920</v>
      </c>
      <c r="D126" s="50">
        <v>3565929.53</v>
      </c>
      <c r="E126" s="51">
        <v>0</v>
      </c>
      <c r="F126" s="50">
        <f>D126-E126</f>
        <v>3565929.53</v>
      </c>
      <c r="G126" s="50">
        <v>65699.009999999995</v>
      </c>
      <c r="H126" s="50">
        <v>0</v>
      </c>
      <c r="I126" s="50">
        <v>0</v>
      </c>
      <c r="J126" s="50">
        <f>G126-H126-I126</f>
        <v>65699.009999999995</v>
      </c>
      <c r="K126" s="50">
        <v>438971.32</v>
      </c>
      <c r="L126" s="27">
        <f>(F126+J126)/C126</f>
        <v>304.66682382550334</v>
      </c>
      <c r="M126" s="27">
        <f>K126/C126</f>
        <v>36.826453020134231</v>
      </c>
      <c r="N126" s="28">
        <f>(F126+J126+K126)/C126</f>
        <v>341.49327684563752</v>
      </c>
    </row>
    <row r="127" spans="1:14" ht="15" customHeight="1">
      <c r="A127" s="25" t="s">
        <v>173</v>
      </c>
      <c r="B127" s="26" t="s">
        <v>0</v>
      </c>
      <c r="C127" s="49">
        <v>10399</v>
      </c>
      <c r="D127" s="50">
        <v>2422295.5699999998</v>
      </c>
      <c r="E127" s="51">
        <v>0</v>
      </c>
      <c r="F127" s="50">
        <f>D127-E127</f>
        <v>2422295.5699999998</v>
      </c>
      <c r="G127" s="50">
        <v>35021.089999999997</v>
      </c>
      <c r="H127" s="50">
        <v>0</v>
      </c>
      <c r="I127" s="50">
        <v>0</v>
      </c>
      <c r="J127" s="50">
        <f>G127-H127-I127</f>
        <v>35021.089999999997</v>
      </c>
      <c r="K127" s="50">
        <v>1091148.8899999999</v>
      </c>
      <c r="L127" s="27">
        <f>(F127+J127)/C127</f>
        <v>236.30316953553222</v>
      </c>
      <c r="M127" s="27">
        <f>K127/C127</f>
        <v>104.92825175497643</v>
      </c>
      <c r="N127" s="28">
        <f>(F127+J127+K127)/C127</f>
        <v>341.23142129050871</v>
      </c>
    </row>
    <row r="128" spans="1:14" ht="15" customHeight="1">
      <c r="A128" s="25" t="s">
        <v>89</v>
      </c>
      <c r="B128" s="26" t="s">
        <v>0</v>
      </c>
      <c r="C128" s="49">
        <v>5488</v>
      </c>
      <c r="D128" s="50">
        <v>1338888.72</v>
      </c>
      <c r="E128" s="51">
        <v>0</v>
      </c>
      <c r="F128" s="50">
        <f>D128-E128</f>
        <v>1338888.72</v>
      </c>
      <c r="G128" s="50">
        <v>29935.43</v>
      </c>
      <c r="H128" s="50">
        <v>0</v>
      </c>
      <c r="I128" s="50">
        <v>0</v>
      </c>
      <c r="J128" s="50">
        <f>G128-H128-I128</f>
        <v>29935.43</v>
      </c>
      <c r="K128" s="50">
        <v>501922.24</v>
      </c>
      <c r="L128" s="27">
        <f>(F128+J128)/C128</f>
        <v>249.42131013119533</v>
      </c>
      <c r="M128" s="27">
        <f>K128/C128</f>
        <v>91.458134110787171</v>
      </c>
      <c r="N128" s="28">
        <f>(F128+J128+K128)/C128</f>
        <v>340.87944424198247</v>
      </c>
    </row>
    <row r="129" spans="1:14" ht="15" customHeight="1">
      <c r="A129" s="25" t="s">
        <v>93</v>
      </c>
      <c r="B129" s="26" t="s">
        <v>0</v>
      </c>
      <c r="C129" s="49">
        <v>5909</v>
      </c>
      <c r="D129" s="50">
        <v>1648063.11</v>
      </c>
      <c r="E129" s="51">
        <v>0</v>
      </c>
      <c r="F129" s="50">
        <f>D129-E129</f>
        <v>1648063.11</v>
      </c>
      <c r="G129" s="50">
        <v>13039.88</v>
      </c>
      <c r="H129" s="50">
        <v>0</v>
      </c>
      <c r="I129" s="50">
        <v>0</v>
      </c>
      <c r="J129" s="50">
        <f>G129-H129-I129</f>
        <v>13039.88</v>
      </c>
      <c r="K129" s="50">
        <v>348782.15</v>
      </c>
      <c r="L129" s="27">
        <f>(F129+J129)/C129</f>
        <v>281.11406160094771</v>
      </c>
      <c r="M129" s="27">
        <f>K129/C129</f>
        <v>59.025579624301919</v>
      </c>
      <c r="N129" s="28">
        <f>(F129+J129+K129)/C129</f>
        <v>340.13964122524965</v>
      </c>
    </row>
    <row r="130" spans="1:14" ht="15" customHeight="1">
      <c r="A130" s="25" t="s">
        <v>97</v>
      </c>
      <c r="B130" s="26" t="s">
        <v>5</v>
      </c>
      <c r="C130" s="49">
        <v>7067</v>
      </c>
      <c r="D130" s="50">
        <v>2096643.58</v>
      </c>
      <c r="E130" s="51">
        <v>0</v>
      </c>
      <c r="F130" s="50">
        <f>D130-E130</f>
        <v>2096643.58</v>
      </c>
      <c r="G130" s="50">
        <v>23789.32</v>
      </c>
      <c r="H130" s="50">
        <v>0</v>
      </c>
      <c r="I130" s="50">
        <v>0</v>
      </c>
      <c r="J130" s="50">
        <f>G130-H130-I130</f>
        <v>23789.32</v>
      </c>
      <c r="K130" s="50">
        <v>282767.38</v>
      </c>
      <c r="L130" s="27">
        <f>(F130+J130)/C130</f>
        <v>300.04710626857224</v>
      </c>
      <c r="M130" s="27">
        <f>K130/C130</f>
        <v>40.012364511107968</v>
      </c>
      <c r="N130" s="28">
        <f>(F130+J130+K130)/C130</f>
        <v>340.05947077968017</v>
      </c>
    </row>
    <row r="131" spans="1:14" ht="15" customHeight="1">
      <c r="A131" s="25" t="s">
        <v>100</v>
      </c>
      <c r="B131" s="26" t="s">
        <v>0</v>
      </c>
      <c r="C131" s="49">
        <v>12035</v>
      </c>
      <c r="D131" s="50">
        <v>2841573.44</v>
      </c>
      <c r="E131" s="51">
        <v>0</v>
      </c>
      <c r="F131" s="50">
        <f>D131-E131</f>
        <v>2841573.44</v>
      </c>
      <c r="G131" s="50">
        <v>119855.69</v>
      </c>
      <c r="H131" s="50">
        <v>0</v>
      </c>
      <c r="I131" s="50">
        <v>0</v>
      </c>
      <c r="J131" s="50">
        <f>G131-H131-I131</f>
        <v>119855.69</v>
      </c>
      <c r="K131" s="50">
        <v>1129986.8799999999</v>
      </c>
      <c r="L131" s="27">
        <f>(F131+J131)/C131</f>
        <v>246.06806231823847</v>
      </c>
      <c r="M131" s="27">
        <f>K131/C131</f>
        <v>93.891722476111326</v>
      </c>
      <c r="N131" s="28">
        <f>(F131+J131+K131)/C131</f>
        <v>339.95978479434979</v>
      </c>
    </row>
    <row r="132" spans="1:14" ht="15" customHeight="1">
      <c r="A132" s="25" t="s">
        <v>103</v>
      </c>
      <c r="B132" s="26" t="s">
        <v>7</v>
      </c>
      <c r="C132" s="49">
        <v>5387</v>
      </c>
      <c r="D132" s="50">
        <v>1302356.18</v>
      </c>
      <c r="E132" s="51">
        <v>0</v>
      </c>
      <c r="F132" s="50">
        <f>D132-E132</f>
        <v>1302356.18</v>
      </c>
      <c r="G132" s="50">
        <v>14240.67</v>
      </c>
      <c r="H132" s="50">
        <v>0</v>
      </c>
      <c r="I132" s="50">
        <v>0</v>
      </c>
      <c r="J132" s="50">
        <f>G132-H132-I132</f>
        <v>14240.67</v>
      </c>
      <c r="K132" s="50">
        <v>495574.99</v>
      </c>
      <c r="L132" s="27">
        <f>(F132+J132)/C132</f>
        <v>244.40260813068497</v>
      </c>
      <c r="M132" s="27">
        <f>K132/C132</f>
        <v>91.994614813439767</v>
      </c>
      <c r="N132" s="28">
        <f>(F132+J132+K132)/C132</f>
        <v>336.39722294412474</v>
      </c>
    </row>
    <row r="133" spans="1:14" ht="15" customHeight="1">
      <c r="A133" s="25" t="s">
        <v>157</v>
      </c>
      <c r="B133" s="26" t="s">
        <v>2</v>
      </c>
      <c r="C133" s="49">
        <v>7862</v>
      </c>
      <c r="D133" s="50">
        <v>2342980.84</v>
      </c>
      <c r="E133" s="51">
        <v>0</v>
      </c>
      <c r="F133" s="50">
        <f>D133-E133</f>
        <v>2342980.84</v>
      </c>
      <c r="G133" s="50">
        <v>31706.32</v>
      </c>
      <c r="H133" s="50">
        <v>0</v>
      </c>
      <c r="I133" s="50">
        <v>0</v>
      </c>
      <c r="J133" s="50">
        <f>G133-H133-I133</f>
        <v>31706.32</v>
      </c>
      <c r="K133" s="50">
        <v>229210.09</v>
      </c>
      <c r="L133" s="27">
        <f>(F133+J133)/C133</f>
        <v>302.04619180870003</v>
      </c>
      <c r="M133" s="27">
        <f>K133/C133</f>
        <v>29.154170694479777</v>
      </c>
      <c r="N133" s="28">
        <f>(F133+J133+K133)/C133</f>
        <v>331.2003625031798</v>
      </c>
    </row>
    <row r="134" spans="1:14" ht="15" customHeight="1">
      <c r="A134" s="25" t="s">
        <v>138</v>
      </c>
      <c r="B134" s="26" t="s">
        <v>9</v>
      </c>
      <c r="C134" s="49">
        <v>7674</v>
      </c>
      <c r="D134" s="50">
        <v>2382885.89</v>
      </c>
      <c r="E134" s="51">
        <v>0</v>
      </c>
      <c r="F134" s="50">
        <f>D134-E134</f>
        <v>2382885.89</v>
      </c>
      <c r="G134" s="50">
        <v>13236.41</v>
      </c>
      <c r="H134" s="50">
        <v>0</v>
      </c>
      <c r="I134" s="50">
        <v>0</v>
      </c>
      <c r="J134" s="50">
        <f>G134-H134-I134</f>
        <v>13236.41</v>
      </c>
      <c r="K134" s="50">
        <v>115845.69</v>
      </c>
      <c r="L134" s="27">
        <f>(F134+J134)/C134</f>
        <v>312.23902788636957</v>
      </c>
      <c r="M134" s="27">
        <f>K134/C134</f>
        <v>15.095867865519939</v>
      </c>
      <c r="N134" s="28">
        <f>(F134+J134+K134)/C134</f>
        <v>327.33489575188952</v>
      </c>
    </row>
    <row r="135" spans="1:14" ht="15" customHeight="1">
      <c r="A135" s="25" t="s">
        <v>119</v>
      </c>
      <c r="B135" s="26" t="s">
        <v>6</v>
      </c>
      <c r="C135" s="49">
        <v>5453</v>
      </c>
      <c r="D135" s="50">
        <v>1269014.51</v>
      </c>
      <c r="E135" s="51">
        <v>0</v>
      </c>
      <c r="F135" s="50">
        <f>D135-E135</f>
        <v>1269014.51</v>
      </c>
      <c r="G135" s="50">
        <v>14986.8</v>
      </c>
      <c r="H135" s="50">
        <v>0</v>
      </c>
      <c r="I135" s="50">
        <v>0</v>
      </c>
      <c r="J135" s="50">
        <f>G135-H135-I135</f>
        <v>14986.8</v>
      </c>
      <c r="K135" s="50">
        <v>479215.19</v>
      </c>
      <c r="L135" s="27">
        <f>(F135+J135)/C135</f>
        <v>235.4669558041445</v>
      </c>
      <c r="M135" s="27">
        <f>K135/C135</f>
        <v>87.88101778837337</v>
      </c>
      <c r="N135" s="28">
        <f>(F135+J135+K135)/C135</f>
        <v>323.34797359251786</v>
      </c>
    </row>
    <row r="136" spans="1:14" ht="15" customHeight="1">
      <c r="A136" s="25" t="s">
        <v>120</v>
      </c>
      <c r="B136" s="26" t="s">
        <v>0</v>
      </c>
      <c r="C136" s="49">
        <v>5313</v>
      </c>
      <c r="D136" s="50">
        <v>1348781.2</v>
      </c>
      <c r="E136" s="51">
        <v>0</v>
      </c>
      <c r="F136" s="50">
        <f>D136-E136</f>
        <v>1348781.2</v>
      </c>
      <c r="G136" s="50">
        <v>28525.64</v>
      </c>
      <c r="H136" s="50">
        <v>0</v>
      </c>
      <c r="I136" s="50">
        <v>0</v>
      </c>
      <c r="J136" s="50">
        <f>G136-H136-I136</f>
        <v>28525.64</v>
      </c>
      <c r="K136" s="50">
        <v>312437.25</v>
      </c>
      <c r="L136" s="27">
        <f>(F136+J136)/C136</f>
        <v>259.23335968379445</v>
      </c>
      <c r="M136" s="27">
        <f>K136/C136</f>
        <v>58.806182947487294</v>
      </c>
      <c r="N136" s="28">
        <f>(F136+J136+K136)/C136</f>
        <v>318.03954263128173</v>
      </c>
    </row>
    <row r="137" spans="1:14" ht="15" customHeight="1">
      <c r="A137" s="25" t="s">
        <v>98</v>
      </c>
      <c r="B137" s="26" t="s">
        <v>9</v>
      </c>
      <c r="C137" s="49">
        <v>7222</v>
      </c>
      <c r="D137" s="50">
        <v>1937754.91</v>
      </c>
      <c r="E137" s="51">
        <v>0</v>
      </c>
      <c r="F137" s="50">
        <f>D137-E137</f>
        <v>1937754.91</v>
      </c>
      <c r="G137" s="50">
        <v>25897.4</v>
      </c>
      <c r="H137" s="50">
        <v>0</v>
      </c>
      <c r="I137" s="50">
        <v>0</v>
      </c>
      <c r="J137" s="50">
        <f>G137-H137-I137</f>
        <v>25897.4</v>
      </c>
      <c r="K137" s="50">
        <v>332276.09999999998</v>
      </c>
      <c r="L137" s="27">
        <f>(F137+J137)/C137</f>
        <v>271.89868595956796</v>
      </c>
      <c r="M137" s="27">
        <f>K137/C137</f>
        <v>46.008875657712544</v>
      </c>
      <c r="N137" s="28">
        <f>(F137+J137+K137)/C137</f>
        <v>317.90756161728046</v>
      </c>
    </row>
    <row r="138" spans="1:14" ht="15" customHeight="1">
      <c r="A138" s="25" t="s">
        <v>102</v>
      </c>
      <c r="B138" s="26" t="s">
        <v>0</v>
      </c>
      <c r="C138" s="49">
        <v>9894</v>
      </c>
      <c r="D138" s="50">
        <v>2545915.59</v>
      </c>
      <c r="E138" s="51">
        <v>0</v>
      </c>
      <c r="F138" s="50">
        <f>D138-E138</f>
        <v>2545915.59</v>
      </c>
      <c r="G138" s="50">
        <v>111560.5</v>
      </c>
      <c r="H138" s="50">
        <v>0</v>
      </c>
      <c r="I138" s="50">
        <v>0</v>
      </c>
      <c r="J138" s="50">
        <f>G138-H138-I138</f>
        <v>111560.5</v>
      </c>
      <c r="K138" s="50">
        <v>484801.16</v>
      </c>
      <c r="L138" s="27">
        <f>(F138+J138)/C138</f>
        <v>268.59471295734789</v>
      </c>
      <c r="M138" s="27">
        <f>K138/C138</f>
        <v>48.99951081463513</v>
      </c>
      <c r="N138" s="28">
        <f>(F138+J138+K138)/C138</f>
        <v>317.59422377198302</v>
      </c>
    </row>
    <row r="139" spans="1:14" ht="15" customHeight="1">
      <c r="A139" s="25" t="s">
        <v>126</v>
      </c>
      <c r="B139" s="26" t="s">
        <v>3</v>
      </c>
      <c r="C139" s="49">
        <v>6256</v>
      </c>
      <c r="D139" s="50">
        <v>1667832.96</v>
      </c>
      <c r="E139" s="51">
        <v>0</v>
      </c>
      <c r="F139" s="50">
        <f>D139-E139</f>
        <v>1667832.96</v>
      </c>
      <c r="G139" s="50">
        <v>17697.22</v>
      </c>
      <c r="H139" s="50">
        <v>0</v>
      </c>
      <c r="I139" s="50">
        <v>0</v>
      </c>
      <c r="J139" s="50">
        <f>G139-H139-I139</f>
        <v>17697.22</v>
      </c>
      <c r="K139" s="50">
        <v>300144.71999999997</v>
      </c>
      <c r="L139" s="27">
        <f>(F139+J139)/C139</f>
        <v>269.42617966751919</v>
      </c>
      <c r="M139" s="27">
        <f>K139/C139</f>
        <v>47.97709718670076</v>
      </c>
      <c r="N139" s="28">
        <f>(F139+J139+K139)/C139</f>
        <v>317.40327685421994</v>
      </c>
    </row>
    <row r="140" spans="1:14" ht="15" customHeight="1">
      <c r="A140" s="25" t="s">
        <v>101</v>
      </c>
      <c r="B140" s="26" t="s">
        <v>5</v>
      </c>
      <c r="C140" s="49">
        <v>7320</v>
      </c>
      <c r="D140" s="50">
        <v>2001942.57</v>
      </c>
      <c r="E140" s="51">
        <v>0</v>
      </c>
      <c r="F140" s="50">
        <f>D140-E140</f>
        <v>2001942.57</v>
      </c>
      <c r="G140" s="50">
        <v>30323.87</v>
      </c>
      <c r="H140" s="50">
        <v>0</v>
      </c>
      <c r="I140" s="50">
        <v>0</v>
      </c>
      <c r="J140" s="50">
        <f>G140-H140-I140</f>
        <v>30323.87</v>
      </c>
      <c r="K140" s="50">
        <v>281461.21999999997</v>
      </c>
      <c r="L140" s="27">
        <f>(F140+J140)/C140</f>
        <v>277.63202732240438</v>
      </c>
      <c r="M140" s="27">
        <f>K140/C140</f>
        <v>38.450986338797811</v>
      </c>
      <c r="N140" s="28">
        <f>(F140+J140+K140)/C140</f>
        <v>316.08301366120219</v>
      </c>
    </row>
    <row r="141" spans="1:14" ht="15" customHeight="1">
      <c r="A141" s="25" t="s">
        <v>114</v>
      </c>
      <c r="B141" s="26" t="s">
        <v>9</v>
      </c>
      <c r="C141" s="49">
        <v>8656</v>
      </c>
      <c r="D141" s="50">
        <v>2005568.94</v>
      </c>
      <c r="E141" s="51">
        <v>0</v>
      </c>
      <c r="F141" s="50">
        <f>D141-E141</f>
        <v>2005568.94</v>
      </c>
      <c r="G141" s="50">
        <v>32076.55</v>
      </c>
      <c r="H141" s="50">
        <v>0</v>
      </c>
      <c r="I141" s="50">
        <v>0</v>
      </c>
      <c r="J141" s="50">
        <f>G141-H141-I141</f>
        <v>32076.55</v>
      </c>
      <c r="K141" s="50">
        <v>687842.44</v>
      </c>
      <c r="L141" s="27">
        <f>(F141+J141)/C141</f>
        <v>235.40266751386321</v>
      </c>
      <c r="M141" s="27">
        <f>K141/C141</f>
        <v>79.464237523105353</v>
      </c>
      <c r="N141" s="28">
        <f>(F141+J141+K141)/C141</f>
        <v>314.86690503696855</v>
      </c>
    </row>
    <row r="142" spans="1:14" ht="15" customHeight="1">
      <c r="A142" s="25" t="s">
        <v>113</v>
      </c>
      <c r="B142" s="26" t="s">
        <v>0</v>
      </c>
      <c r="C142" s="49">
        <v>15689</v>
      </c>
      <c r="D142" s="50">
        <v>3300076.73</v>
      </c>
      <c r="E142" s="51">
        <v>0</v>
      </c>
      <c r="F142" s="50">
        <f>D142-E142</f>
        <v>3300076.73</v>
      </c>
      <c r="G142" s="50">
        <v>176254.2</v>
      </c>
      <c r="H142" s="50">
        <v>0</v>
      </c>
      <c r="I142" s="50">
        <v>0</v>
      </c>
      <c r="J142" s="50">
        <f>G142-H142-I142</f>
        <v>176254.2</v>
      </c>
      <c r="K142" s="50">
        <v>1397421.61</v>
      </c>
      <c r="L142" s="27">
        <f>(F142+J142)/C142</f>
        <v>221.57759767990314</v>
      </c>
      <c r="M142" s="27">
        <f>K142/C142</f>
        <v>89.070151698642363</v>
      </c>
      <c r="N142" s="28">
        <f>(F142+J142+K142)/C142</f>
        <v>310.64774937854548</v>
      </c>
    </row>
    <row r="143" spans="1:14" ht="15" customHeight="1">
      <c r="A143" s="25" t="s">
        <v>121</v>
      </c>
      <c r="B143" s="26" t="s">
        <v>6</v>
      </c>
      <c r="C143" s="49">
        <v>7654</v>
      </c>
      <c r="D143" s="50">
        <v>1816261.26</v>
      </c>
      <c r="E143" s="51">
        <v>0</v>
      </c>
      <c r="F143" s="50">
        <f>D143-E143</f>
        <v>1816261.26</v>
      </c>
      <c r="G143" s="50">
        <v>38721.360000000001</v>
      </c>
      <c r="H143" s="50">
        <v>0</v>
      </c>
      <c r="I143" s="50">
        <v>0</v>
      </c>
      <c r="J143" s="50">
        <f>G143-H143-I143</f>
        <v>38721.360000000001</v>
      </c>
      <c r="K143" s="50">
        <v>494993</v>
      </c>
      <c r="L143" s="27">
        <f>(F143+J143)/C143</f>
        <v>242.35466684086754</v>
      </c>
      <c r="M143" s="27">
        <f>K143/C143</f>
        <v>64.671152338646465</v>
      </c>
      <c r="N143" s="28">
        <f>(F143+J143+K143)/C143</f>
        <v>307.02581917951397</v>
      </c>
    </row>
    <row r="144" spans="1:14" ht="15" customHeight="1">
      <c r="A144" s="25" t="s">
        <v>161</v>
      </c>
      <c r="B144" s="26" t="s">
        <v>0</v>
      </c>
      <c r="C144" s="49">
        <v>19330</v>
      </c>
      <c r="D144" s="50">
        <v>4121569.35</v>
      </c>
      <c r="E144" s="51">
        <v>0</v>
      </c>
      <c r="F144" s="50">
        <f>D144-E144</f>
        <v>4121569.35</v>
      </c>
      <c r="G144" s="50">
        <v>145426.73000000001</v>
      </c>
      <c r="H144" s="50">
        <v>0</v>
      </c>
      <c r="I144" s="50">
        <v>0</v>
      </c>
      <c r="J144" s="50">
        <f>G144-H144-I144</f>
        <v>145426.73000000001</v>
      </c>
      <c r="K144" s="50">
        <v>1664585.74</v>
      </c>
      <c r="L144" s="27">
        <f>(F144+J144)/C144</f>
        <v>220.74475323331609</v>
      </c>
      <c r="M144" s="27">
        <f>K144/C144</f>
        <v>86.114109674081732</v>
      </c>
      <c r="N144" s="28">
        <f>(F144+J144+K144)/C144</f>
        <v>306.85886290739785</v>
      </c>
    </row>
    <row r="145" spans="1:14" ht="15" customHeight="1">
      <c r="A145" s="25" t="s">
        <v>112</v>
      </c>
      <c r="B145" s="26" t="s">
        <v>9</v>
      </c>
      <c r="C145" s="49">
        <v>6083</v>
      </c>
      <c r="D145" s="50">
        <v>1664792.72</v>
      </c>
      <c r="E145" s="51">
        <v>0</v>
      </c>
      <c r="F145" s="50">
        <f>D145-E145</f>
        <v>1664792.72</v>
      </c>
      <c r="G145" s="50">
        <v>21768.78</v>
      </c>
      <c r="H145" s="50">
        <v>0</v>
      </c>
      <c r="I145" s="50">
        <v>0</v>
      </c>
      <c r="J145" s="50">
        <f>G145-H145-I145</f>
        <v>21768.78</v>
      </c>
      <c r="K145" s="50">
        <v>170723.1</v>
      </c>
      <c r="L145" s="27">
        <f>(F145+J145)/C145</f>
        <v>277.25817853033044</v>
      </c>
      <c r="M145" s="27">
        <f>K145/C145</f>
        <v>28.065609074469833</v>
      </c>
      <c r="N145" s="28">
        <f>(F145+J145+K145)/C145</f>
        <v>305.32378760480026</v>
      </c>
    </row>
    <row r="146" spans="1:14" ht="15" customHeight="1">
      <c r="A146" s="25" t="s">
        <v>129</v>
      </c>
      <c r="B146" s="26" t="s">
        <v>5</v>
      </c>
      <c r="C146" s="49">
        <v>13382</v>
      </c>
      <c r="D146" s="50">
        <v>3595922.48</v>
      </c>
      <c r="E146" s="51">
        <v>0</v>
      </c>
      <c r="F146" s="50">
        <f>D146-E146</f>
        <v>3595922.48</v>
      </c>
      <c r="G146" s="50">
        <v>45253.69</v>
      </c>
      <c r="H146" s="50">
        <v>0</v>
      </c>
      <c r="I146" s="50">
        <v>0</v>
      </c>
      <c r="J146" s="50">
        <f>G146-H146-I146</f>
        <v>45253.69</v>
      </c>
      <c r="K146" s="50">
        <v>436629.25</v>
      </c>
      <c r="L146" s="27">
        <f>(F146+J146)/C146</f>
        <v>272.09506575997608</v>
      </c>
      <c r="M146" s="27">
        <f>K146/C146</f>
        <v>32.628101180690479</v>
      </c>
      <c r="N146" s="28">
        <f>(F146+J146+K146)/C146</f>
        <v>304.72316694066654</v>
      </c>
    </row>
    <row r="147" spans="1:14" ht="15" customHeight="1">
      <c r="A147" s="25" t="s">
        <v>137</v>
      </c>
      <c r="B147" s="26" t="s">
        <v>6</v>
      </c>
      <c r="C147" s="49">
        <v>6942</v>
      </c>
      <c r="D147" s="50">
        <v>1573274.33</v>
      </c>
      <c r="E147" s="51">
        <v>0</v>
      </c>
      <c r="F147" s="50">
        <f>D147-E147</f>
        <v>1573274.33</v>
      </c>
      <c r="G147" s="50">
        <v>14392.13</v>
      </c>
      <c r="H147" s="50">
        <v>0</v>
      </c>
      <c r="I147" s="50">
        <v>0</v>
      </c>
      <c r="J147" s="50">
        <f>G147-H147-I147</f>
        <v>14392.13</v>
      </c>
      <c r="K147" s="50">
        <v>527267.31999999995</v>
      </c>
      <c r="L147" s="27">
        <f>(F147+J147)/C147</f>
        <v>228.70447421492364</v>
      </c>
      <c r="M147" s="27">
        <f>K147/C147</f>
        <v>75.953229616825112</v>
      </c>
      <c r="N147" s="28">
        <f>(F147+J147+K147)/C147</f>
        <v>304.65770383174873</v>
      </c>
    </row>
    <row r="148" spans="1:14" ht="15" customHeight="1">
      <c r="A148" s="25" t="s">
        <v>105</v>
      </c>
      <c r="B148" s="26" t="s">
        <v>5</v>
      </c>
      <c r="C148" s="49">
        <v>8671</v>
      </c>
      <c r="D148" s="50">
        <v>2189958.69</v>
      </c>
      <c r="E148" s="51">
        <v>0</v>
      </c>
      <c r="F148" s="50">
        <f>D148-E148</f>
        <v>2189958.69</v>
      </c>
      <c r="G148" s="50">
        <v>58518.28</v>
      </c>
      <c r="H148" s="50">
        <v>0</v>
      </c>
      <c r="I148" s="50">
        <v>0</v>
      </c>
      <c r="J148" s="50">
        <f>G148-H148-I148</f>
        <v>58518.28</v>
      </c>
      <c r="K148" s="50">
        <v>343051.19</v>
      </c>
      <c r="L148" s="27">
        <f>(F148+J148)/C148</f>
        <v>259.30999538692191</v>
      </c>
      <c r="M148" s="27">
        <f>K148/C148</f>
        <v>39.563048091338949</v>
      </c>
      <c r="N148" s="28">
        <f>(F148+J148+K148)/C148</f>
        <v>298.87304347826085</v>
      </c>
    </row>
    <row r="149" spans="1:14" ht="15" customHeight="1">
      <c r="A149" s="25" t="s">
        <v>117</v>
      </c>
      <c r="B149" s="26" t="s">
        <v>3</v>
      </c>
      <c r="C149" s="49">
        <v>9520</v>
      </c>
      <c r="D149" s="50">
        <v>2425649.9700000002</v>
      </c>
      <c r="E149" s="51">
        <v>0</v>
      </c>
      <c r="F149" s="50">
        <f>D149-E149</f>
        <v>2425649.9700000002</v>
      </c>
      <c r="G149" s="50">
        <v>106031.9</v>
      </c>
      <c r="H149" s="50">
        <v>0</v>
      </c>
      <c r="I149" s="50">
        <v>0</v>
      </c>
      <c r="J149" s="50">
        <f>G149-H149-I149</f>
        <v>106031.9</v>
      </c>
      <c r="K149" s="50">
        <v>281898.75</v>
      </c>
      <c r="L149" s="27">
        <f>(F149+J149)/C149</f>
        <v>265.93296953781515</v>
      </c>
      <c r="M149" s="27">
        <f>K149/C149</f>
        <v>29.611213235294116</v>
      </c>
      <c r="N149" s="28">
        <f>(F149+J149+K149)/C149</f>
        <v>295.54418277310924</v>
      </c>
    </row>
    <row r="150" spans="1:14" ht="15" customHeight="1">
      <c r="A150" s="25" t="s">
        <v>159</v>
      </c>
      <c r="B150" s="26" t="s">
        <v>9</v>
      </c>
      <c r="C150" s="49">
        <v>6591</v>
      </c>
      <c r="D150" s="50">
        <v>1655480.31</v>
      </c>
      <c r="E150" s="51">
        <v>0</v>
      </c>
      <c r="F150" s="50">
        <f>D150-E150</f>
        <v>1655480.31</v>
      </c>
      <c r="G150" s="50">
        <v>41929.82</v>
      </c>
      <c r="H150" s="50">
        <v>0</v>
      </c>
      <c r="I150" s="50">
        <v>0</v>
      </c>
      <c r="J150" s="50">
        <f>G150-H150-I150</f>
        <v>41929.82</v>
      </c>
      <c r="K150" s="50">
        <v>249688.71</v>
      </c>
      <c r="L150" s="27">
        <f>(F150+J150)/C150</f>
        <v>257.53453648915189</v>
      </c>
      <c r="M150" s="27">
        <f>K150/C150</f>
        <v>37.883281747837962</v>
      </c>
      <c r="N150" s="28">
        <f>(F150+J150+K150)/C150</f>
        <v>295.41781823698983</v>
      </c>
    </row>
    <row r="151" spans="1:14" ht="15" customHeight="1">
      <c r="A151" s="25" t="s">
        <v>108</v>
      </c>
      <c r="B151" s="26" t="s">
        <v>9</v>
      </c>
      <c r="C151" s="49">
        <v>9466</v>
      </c>
      <c r="D151" s="50">
        <v>2464117.46</v>
      </c>
      <c r="E151" s="51">
        <v>0</v>
      </c>
      <c r="F151" s="50">
        <f>D151-E151</f>
        <v>2464117.46</v>
      </c>
      <c r="G151" s="50">
        <v>48986.42</v>
      </c>
      <c r="H151" s="50">
        <v>0</v>
      </c>
      <c r="I151" s="50">
        <v>0</v>
      </c>
      <c r="J151" s="50">
        <f>G151-H151-I151</f>
        <v>48986.42</v>
      </c>
      <c r="K151" s="50">
        <v>259097.97</v>
      </c>
      <c r="L151" s="27">
        <f>(F151+J151)/C151</f>
        <v>265.48741601521232</v>
      </c>
      <c r="M151" s="27">
        <f>K151/C151</f>
        <v>27.371431438833721</v>
      </c>
      <c r="N151" s="28">
        <f>(F151+J151+K151)/C151</f>
        <v>292.85884745404604</v>
      </c>
    </row>
    <row r="152" spans="1:14" ht="15" customHeight="1">
      <c r="A152" s="25" t="s">
        <v>172</v>
      </c>
      <c r="B152" s="26" t="s">
        <v>9</v>
      </c>
      <c r="C152" s="49">
        <v>10736</v>
      </c>
      <c r="D152" s="50">
        <v>2669582.25</v>
      </c>
      <c r="E152" s="51">
        <v>0</v>
      </c>
      <c r="F152" s="50">
        <f>D152-E152</f>
        <v>2669582.25</v>
      </c>
      <c r="G152" s="50">
        <v>45143.08</v>
      </c>
      <c r="H152" s="50">
        <v>0</v>
      </c>
      <c r="I152" s="50">
        <v>0</v>
      </c>
      <c r="J152" s="50">
        <f>G152-H152-I152</f>
        <v>45143.08</v>
      </c>
      <c r="K152" s="50">
        <v>371330.99</v>
      </c>
      <c r="L152" s="27">
        <f>(F152+J152)/C152</f>
        <v>252.86189735469449</v>
      </c>
      <c r="M152" s="27">
        <f>K152/C152</f>
        <v>34.587461810730254</v>
      </c>
      <c r="N152" s="28">
        <f>(F152+J152+K152)/C152</f>
        <v>287.44935916542477</v>
      </c>
    </row>
    <row r="153" spans="1:14" ht="15" customHeight="1">
      <c r="A153" s="25" t="s">
        <v>141</v>
      </c>
      <c r="B153" s="26" t="s">
        <v>9</v>
      </c>
      <c r="C153" s="49">
        <v>12501</v>
      </c>
      <c r="D153" s="50">
        <v>3184276.16</v>
      </c>
      <c r="E153" s="51">
        <v>0</v>
      </c>
      <c r="F153" s="50">
        <f>D153-E153</f>
        <v>3184276.16</v>
      </c>
      <c r="G153" s="50">
        <v>6990.98</v>
      </c>
      <c r="H153" s="50">
        <v>0</v>
      </c>
      <c r="I153" s="50">
        <v>0</v>
      </c>
      <c r="J153" s="50">
        <f>G153-H153-I153</f>
        <v>6990.98</v>
      </c>
      <c r="K153" s="50">
        <v>368968.58</v>
      </c>
      <c r="L153" s="27">
        <f>(F153+J153)/C153</f>
        <v>255.28094872410207</v>
      </c>
      <c r="M153" s="27">
        <f>K153/C153</f>
        <v>29.515125189984804</v>
      </c>
      <c r="N153" s="28">
        <f>(F153+J153+K153)/C153</f>
        <v>284.79607391408689</v>
      </c>
    </row>
    <row r="154" spans="1:14" ht="15" customHeight="1">
      <c r="A154" s="25" t="s">
        <v>132</v>
      </c>
      <c r="B154" s="26" t="s">
        <v>9</v>
      </c>
      <c r="C154" s="49">
        <v>9486</v>
      </c>
      <c r="D154" s="50">
        <v>2290996.0699999998</v>
      </c>
      <c r="E154" s="51">
        <v>0</v>
      </c>
      <c r="F154" s="50">
        <f>D154-E154</f>
        <v>2290996.0699999998</v>
      </c>
      <c r="G154" s="50">
        <v>78131.48</v>
      </c>
      <c r="H154" s="50">
        <v>0</v>
      </c>
      <c r="I154" s="50">
        <v>0</v>
      </c>
      <c r="J154" s="50">
        <f>G154-H154-I154</f>
        <v>78131.48</v>
      </c>
      <c r="K154" s="50">
        <v>315145.40999999997</v>
      </c>
      <c r="L154" s="27">
        <f>(F154+J154)/C154</f>
        <v>249.74989985241407</v>
      </c>
      <c r="M154" s="27">
        <f>K154/C154</f>
        <v>33.22216002530044</v>
      </c>
      <c r="N154" s="28">
        <f>(F154+J154+K154)/C154</f>
        <v>282.97205987771451</v>
      </c>
    </row>
    <row r="155" spans="1:14" ht="15" customHeight="1">
      <c r="A155" s="25" t="s">
        <v>116</v>
      </c>
      <c r="B155" s="26" t="s">
        <v>3</v>
      </c>
      <c r="C155" s="49">
        <v>5480</v>
      </c>
      <c r="D155" s="50">
        <v>1254946.1200000001</v>
      </c>
      <c r="E155" s="51">
        <v>0</v>
      </c>
      <c r="F155" s="50">
        <f>D155-E155</f>
        <v>1254946.1200000001</v>
      </c>
      <c r="G155" s="50">
        <v>28940.19</v>
      </c>
      <c r="H155" s="50">
        <v>0</v>
      </c>
      <c r="I155" s="50">
        <v>0</v>
      </c>
      <c r="J155" s="50">
        <f>G155-H155-I155</f>
        <v>28940.19</v>
      </c>
      <c r="K155" s="50">
        <v>262123.76</v>
      </c>
      <c r="L155" s="27">
        <f>(F155+J155)/C155</f>
        <v>234.28582299270073</v>
      </c>
      <c r="M155" s="27">
        <f>K155/C155</f>
        <v>47.83280291970803</v>
      </c>
      <c r="N155" s="28">
        <f>(F155+J155+K155)/C155</f>
        <v>282.11862591240879</v>
      </c>
    </row>
    <row r="156" spans="1:14" ht="15" customHeight="1">
      <c r="A156" s="25" t="s">
        <v>131</v>
      </c>
      <c r="B156" s="26" t="s">
        <v>9</v>
      </c>
      <c r="C156" s="49">
        <v>5864</v>
      </c>
      <c r="D156" s="50">
        <v>1383102.05</v>
      </c>
      <c r="E156" s="51">
        <v>0</v>
      </c>
      <c r="F156" s="50">
        <f>D156-E156</f>
        <v>1383102.05</v>
      </c>
      <c r="G156" s="50">
        <v>42320.57</v>
      </c>
      <c r="H156" s="50">
        <v>0</v>
      </c>
      <c r="I156" s="50">
        <v>0</v>
      </c>
      <c r="J156" s="50">
        <f>G156-H156-I156</f>
        <v>42320.57</v>
      </c>
      <c r="K156" s="50">
        <v>226396.31</v>
      </c>
      <c r="L156" s="27">
        <f>(F156+J156)/C156</f>
        <v>243.08025579809006</v>
      </c>
      <c r="M156" s="27">
        <f>K156/C156</f>
        <v>38.607829126875849</v>
      </c>
      <c r="N156" s="28">
        <f>(F156+J156+K156)/C156</f>
        <v>281.68808492496595</v>
      </c>
    </row>
    <row r="157" spans="1:14" ht="15" customHeight="1">
      <c r="A157" s="25" t="s">
        <v>133</v>
      </c>
      <c r="B157" s="26" t="s">
        <v>5</v>
      </c>
      <c r="C157" s="49">
        <v>5341</v>
      </c>
      <c r="D157" s="50">
        <v>1272479.3899999999</v>
      </c>
      <c r="E157" s="51">
        <v>0</v>
      </c>
      <c r="F157" s="50">
        <f>D157-E157</f>
        <v>1272479.3899999999</v>
      </c>
      <c r="G157" s="50">
        <v>29534.04</v>
      </c>
      <c r="H157" s="50">
        <v>0</v>
      </c>
      <c r="I157" s="50">
        <v>0</v>
      </c>
      <c r="J157" s="50">
        <f>G157-H157-I157</f>
        <v>29534.04</v>
      </c>
      <c r="K157" s="50">
        <v>186673.17</v>
      </c>
      <c r="L157" s="27">
        <f>(F157+J157)/C157</f>
        <v>243.7770885601947</v>
      </c>
      <c r="M157" s="27">
        <f>K157/C157</f>
        <v>34.95097734506647</v>
      </c>
      <c r="N157" s="28">
        <f>(F157+J157+K157)/C157</f>
        <v>278.72806590526113</v>
      </c>
    </row>
    <row r="158" spans="1:14" ht="15" customHeight="1">
      <c r="A158" s="25" t="s">
        <v>130</v>
      </c>
      <c r="B158" s="26" t="s">
        <v>9</v>
      </c>
      <c r="C158" s="49">
        <v>6175</v>
      </c>
      <c r="D158" s="50">
        <v>1461162.71</v>
      </c>
      <c r="E158" s="51">
        <v>0</v>
      </c>
      <c r="F158" s="50">
        <f>D158-E158</f>
        <v>1461162.71</v>
      </c>
      <c r="G158" s="50">
        <v>41004.03</v>
      </c>
      <c r="H158" s="50">
        <v>0</v>
      </c>
      <c r="I158" s="50">
        <v>0</v>
      </c>
      <c r="J158" s="50">
        <f>G158-H158-I158</f>
        <v>41004.03</v>
      </c>
      <c r="K158" s="50">
        <v>206048.17</v>
      </c>
      <c r="L158" s="27">
        <f>(F158+J158)/C158</f>
        <v>243.26586882591093</v>
      </c>
      <c r="M158" s="27">
        <f>K158/C158</f>
        <v>33.368124696356276</v>
      </c>
      <c r="N158" s="28">
        <f>(F158+J158+K158)/C158</f>
        <v>276.63399352226719</v>
      </c>
    </row>
    <row r="159" spans="1:14" ht="15" customHeight="1">
      <c r="A159" s="25" t="s">
        <v>127</v>
      </c>
      <c r="B159" s="26" t="s">
        <v>6</v>
      </c>
      <c r="C159" s="49">
        <v>5043</v>
      </c>
      <c r="D159" s="50">
        <v>918820.57</v>
      </c>
      <c r="E159" s="51">
        <v>0</v>
      </c>
      <c r="F159" s="50">
        <f>D159-E159</f>
        <v>918820.57</v>
      </c>
      <c r="G159" s="50">
        <v>30958.27</v>
      </c>
      <c r="H159" s="50">
        <v>0</v>
      </c>
      <c r="I159" s="50">
        <v>0</v>
      </c>
      <c r="J159" s="50">
        <f>G159-H159-I159</f>
        <v>30958.27</v>
      </c>
      <c r="K159" s="50">
        <v>342541.35</v>
      </c>
      <c r="L159" s="27">
        <f>(F159+J159)/C159</f>
        <v>188.33607773150902</v>
      </c>
      <c r="M159" s="27">
        <f>K159/C159</f>
        <v>67.924122546103504</v>
      </c>
      <c r="N159" s="28">
        <f>(F159+J159+K159)/C159</f>
        <v>256.26020027761251</v>
      </c>
    </row>
    <row r="160" spans="1:14" ht="15" customHeight="1">
      <c r="A160" s="25" t="s">
        <v>139</v>
      </c>
      <c r="B160" s="26" t="s">
        <v>2</v>
      </c>
      <c r="C160" s="49">
        <v>7939</v>
      </c>
      <c r="D160" s="50">
        <v>1680600.91</v>
      </c>
      <c r="E160" s="51">
        <v>0</v>
      </c>
      <c r="F160" s="50">
        <f>D160-E160</f>
        <v>1680600.91</v>
      </c>
      <c r="G160" s="50">
        <v>37390.46</v>
      </c>
      <c r="H160" s="50">
        <v>0</v>
      </c>
      <c r="I160" s="50">
        <v>0</v>
      </c>
      <c r="J160" s="50">
        <f>G160-H160-I160</f>
        <v>37390.46</v>
      </c>
      <c r="K160" s="50">
        <v>278232.71000000002</v>
      </c>
      <c r="L160" s="27">
        <f>(F160+J160)/C160</f>
        <v>216.39896334550949</v>
      </c>
      <c r="M160" s="27">
        <f>K160/C160</f>
        <v>35.046316916488223</v>
      </c>
      <c r="N160" s="28">
        <f>(F160+J160+K160)/C160</f>
        <v>251.44528026199771</v>
      </c>
    </row>
    <row r="161" spans="1:14" ht="15" customHeight="1">
      <c r="A161" s="25" t="s">
        <v>128</v>
      </c>
      <c r="B161" s="26" t="s">
        <v>0</v>
      </c>
      <c r="C161" s="49">
        <v>8153</v>
      </c>
      <c r="D161" s="50">
        <v>1538172.16</v>
      </c>
      <c r="E161" s="51">
        <v>0</v>
      </c>
      <c r="F161" s="50">
        <f>D161-E161</f>
        <v>1538172.16</v>
      </c>
      <c r="G161" s="50">
        <v>12622.48</v>
      </c>
      <c r="H161" s="50">
        <v>0</v>
      </c>
      <c r="I161" s="50">
        <v>0</v>
      </c>
      <c r="J161" s="50">
        <f>G161-H161-I161</f>
        <v>12622.48</v>
      </c>
      <c r="K161" s="50">
        <v>455569.23</v>
      </c>
      <c r="L161" s="27">
        <f>(F161+J161)/C161</f>
        <v>190.21153440451366</v>
      </c>
      <c r="M161" s="27">
        <f>K161/C161</f>
        <v>55.877496627008462</v>
      </c>
      <c r="N161" s="28">
        <f>(F161+J161+K161)/C161</f>
        <v>246.08903103152213</v>
      </c>
    </row>
  </sheetData>
  <sortState ref="A10:N161">
    <sortCondition descending="1" ref="N10:N161"/>
  </sortState>
  <mergeCells count="4">
    <mergeCell ref="D8:K8"/>
    <mergeCell ref="L8:N8"/>
    <mergeCell ref="A3:N3"/>
    <mergeCell ref="A4:N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2021-11-09T08:02:03Z</dcterms:modified>
</cp:coreProperties>
</file>