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8" yWindow="-108" windowWidth="19416" windowHeight="10416"/>
  </bookViews>
  <sheets>
    <sheet name="Orden ALFABETICO" sheetId="13" r:id="rId1"/>
    <sheet name="Orden INGRESOS POR HABITANTE" sheetId="14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14" l="1"/>
  <c r="J34" i="14"/>
  <c r="F34" i="14"/>
  <c r="N34" i="14" s="1"/>
  <c r="M20" i="14"/>
  <c r="J20" i="14"/>
  <c r="F20" i="14"/>
  <c r="N20" i="14" s="1"/>
  <c r="M33" i="14"/>
  <c r="J33" i="14"/>
  <c r="F33" i="14"/>
  <c r="N33" i="14" s="1"/>
  <c r="M10" i="14"/>
  <c r="J10" i="14"/>
  <c r="F10" i="14"/>
  <c r="N10" i="14" s="1"/>
  <c r="M40" i="14"/>
  <c r="J40" i="14"/>
  <c r="F40" i="14"/>
  <c r="N40" i="14" s="1"/>
  <c r="M11" i="14"/>
  <c r="J11" i="14"/>
  <c r="F11" i="14"/>
  <c r="N11" i="14" s="1"/>
  <c r="M24" i="14"/>
  <c r="J24" i="14"/>
  <c r="F24" i="14"/>
  <c r="N24" i="14" s="1"/>
  <c r="M38" i="14"/>
  <c r="J38" i="14"/>
  <c r="F38" i="14"/>
  <c r="N38" i="14" s="1"/>
  <c r="M18" i="14"/>
  <c r="J18" i="14"/>
  <c r="F18" i="14"/>
  <c r="N18" i="14" s="1"/>
  <c r="M27" i="14"/>
  <c r="J27" i="14"/>
  <c r="F27" i="14"/>
  <c r="N27" i="14" s="1"/>
  <c r="M49" i="14"/>
  <c r="J49" i="14"/>
  <c r="F49" i="14"/>
  <c r="N49" i="14" s="1"/>
  <c r="M48" i="14"/>
  <c r="J48" i="14"/>
  <c r="F48" i="14"/>
  <c r="N48" i="14" s="1"/>
  <c r="M26" i="14"/>
  <c r="J26" i="14"/>
  <c r="F26" i="14"/>
  <c r="M53" i="14"/>
  <c r="J53" i="14"/>
  <c r="F53" i="14"/>
  <c r="M32" i="14"/>
  <c r="J32" i="14"/>
  <c r="F32" i="14"/>
  <c r="M13" i="14"/>
  <c r="J13" i="14"/>
  <c r="F13" i="14"/>
  <c r="N13" i="14" s="1"/>
  <c r="M21" i="14"/>
  <c r="J21" i="14"/>
  <c r="F21" i="14"/>
  <c r="N21" i="14" s="1"/>
  <c r="M46" i="14"/>
  <c r="J46" i="14"/>
  <c r="F46" i="14"/>
  <c r="N46" i="14" s="1"/>
  <c r="M44" i="14"/>
  <c r="J44" i="14"/>
  <c r="F44" i="14"/>
  <c r="N44" i="14" s="1"/>
  <c r="M36" i="14"/>
  <c r="J36" i="14"/>
  <c r="F36" i="14"/>
  <c r="N36" i="14" s="1"/>
  <c r="M45" i="14"/>
  <c r="J45" i="14"/>
  <c r="F45" i="14"/>
  <c r="N45" i="14" s="1"/>
  <c r="M54" i="14"/>
  <c r="J54" i="14"/>
  <c r="F54" i="14"/>
  <c r="N54" i="14" s="1"/>
  <c r="M25" i="14"/>
  <c r="J25" i="14"/>
  <c r="F25" i="14"/>
  <c r="N25" i="14" s="1"/>
  <c r="M29" i="14"/>
  <c r="J29" i="14"/>
  <c r="F29" i="14"/>
  <c r="N29" i="14" s="1"/>
  <c r="M55" i="14"/>
  <c r="J55" i="14"/>
  <c r="F55" i="14"/>
  <c r="N55" i="14" s="1"/>
  <c r="M42" i="14"/>
  <c r="J42" i="14"/>
  <c r="F42" i="14"/>
  <c r="N42" i="14" s="1"/>
  <c r="M52" i="14"/>
  <c r="J52" i="14"/>
  <c r="F52" i="14"/>
  <c r="N52" i="14" s="1"/>
  <c r="M12" i="14"/>
  <c r="J12" i="14"/>
  <c r="F12" i="14"/>
  <c r="M19" i="14"/>
  <c r="J19" i="14"/>
  <c r="F19" i="14"/>
  <c r="N19" i="14" s="1"/>
  <c r="M56" i="14"/>
  <c r="J56" i="14"/>
  <c r="F56" i="14"/>
  <c r="N56" i="14" s="1"/>
  <c r="M16" i="14"/>
  <c r="J16" i="14"/>
  <c r="F16" i="14"/>
  <c r="N16" i="14" s="1"/>
  <c r="M51" i="14"/>
  <c r="J51" i="14"/>
  <c r="F51" i="14"/>
  <c r="M30" i="14"/>
  <c r="J30" i="14"/>
  <c r="F30" i="14"/>
  <c r="N30" i="14" s="1"/>
  <c r="M50" i="14"/>
  <c r="J50" i="14"/>
  <c r="F50" i="14"/>
  <c r="N50" i="14" s="1"/>
  <c r="M37" i="14"/>
  <c r="J37" i="14"/>
  <c r="F37" i="14"/>
  <c r="N37" i="14" s="1"/>
  <c r="M15" i="14"/>
  <c r="J15" i="14"/>
  <c r="F15" i="14"/>
  <c r="N15" i="14" s="1"/>
  <c r="M28" i="14"/>
  <c r="J28" i="14"/>
  <c r="F28" i="14"/>
  <c r="N28" i="14" s="1"/>
  <c r="M17" i="14"/>
  <c r="J17" i="14"/>
  <c r="F17" i="14"/>
  <c r="N17" i="14" s="1"/>
  <c r="M41" i="14"/>
  <c r="J41" i="14"/>
  <c r="F41" i="14"/>
  <c r="N41" i="14" s="1"/>
  <c r="M22" i="14"/>
  <c r="J22" i="14"/>
  <c r="F22" i="14"/>
  <c r="N22" i="14" s="1"/>
  <c r="M31" i="14"/>
  <c r="J31" i="14"/>
  <c r="F31" i="14"/>
  <c r="N31" i="14" s="1"/>
  <c r="M23" i="14"/>
  <c r="J23" i="14"/>
  <c r="F23" i="14"/>
  <c r="N23" i="14" s="1"/>
  <c r="M47" i="14"/>
  <c r="J47" i="14"/>
  <c r="F47" i="14"/>
  <c r="M35" i="14"/>
  <c r="J35" i="14"/>
  <c r="F35" i="14"/>
  <c r="N35" i="14" s="1"/>
  <c r="M14" i="14"/>
  <c r="J14" i="14"/>
  <c r="F14" i="14"/>
  <c r="L14" i="14" s="1"/>
  <c r="M43" i="14"/>
  <c r="J43" i="14"/>
  <c r="F43" i="14"/>
  <c r="N43" i="14" s="1"/>
  <c r="M39" i="14"/>
  <c r="J39" i="14"/>
  <c r="F39" i="14"/>
  <c r="N39" i="14" s="1"/>
  <c r="M24" i="13"/>
  <c r="J24" i="13"/>
  <c r="F24" i="13"/>
  <c r="N24" i="13" s="1"/>
  <c r="M22" i="13"/>
  <c r="J22" i="13"/>
  <c r="F22" i="13"/>
  <c r="M44" i="13"/>
  <c r="J44" i="13"/>
  <c r="F44" i="13"/>
  <c r="N44" i="13" s="1"/>
  <c r="M19" i="13"/>
  <c r="J19" i="13"/>
  <c r="F19" i="13"/>
  <c r="M41" i="13"/>
  <c r="J41" i="13"/>
  <c r="F41" i="13"/>
  <c r="N41" i="13" s="1"/>
  <c r="M33" i="13"/>
  <c r="J33" i="13"/>
  <c r="F33" i="13"/>
  <c r="M14" i="13"/>
  <c r="J14" i="13"/>
  <c r="F14" i="13"/>
  <c r="N14" i="13" s="1"/>
  <c r="M32" i="13"/>
  <c r="J32" i="13"/>
  <c r="F32" i="13"/>
  <c r="M11" i="13"/>
  <c r="J11" i="13"/>
  <c r="F11" i="13"/>
  <c r="N11" i="13" s="1"/>
  <c r="M52" i="13"/>
  <c r="J52" i="13"/>
  <c r="F52" i="13"/>
  <c r="M38" i="13"/>
  <c r="J38" i="13"/>
  <c r="F38" i="13"/>
  <c r="N38" i="13" s="1"/>
  <c r="M23" i="13"/>
  <c r="J23" i="13"/>
  <c r="F23" i="13"/>
  <c r="M45" i="13"/>
  <c r="J45" i="13"/>
  <c r="F45" i="13"/>
  <c r="N45" i="13" s="1"/>
  <c r="M20" i="13"/>
  <c r="J20" i="13"/>
  <c r="F20" i="13"/>
  <c r="M28" i="13"/>
  <c r="J28" i="13"/>
  <c r="F28" i="13"/>
  <c r="N28" i="13" s="1"/>
  <c r="M39" i="13"/>
  <c r="J39" i="13"/>
  <c r="F39" i="13"/>
  <c r="M29" i="13"/>
  <c r="J29" i="13"/>
  <c r="F29" i="13"/>
  <c r="N29" i="13" s="1"/>
  <c r="M35" i="13"/>
  <c r="J35" i="13"/>
  <c r="F35" i="13"/>
  <c r="M21" i="13"/>
  <c r="J21" i="13"/>
  <c r="F21" i="13"/>
  <c r="N21" i="13" s="1"/>
  <c r="M18" i="13"/>
  <c r="J18" i="13"/>
  <c r="F18" i="13"/>
  <c r="M37" i="13"/>
  <c r="J37" i="13"/>
  <c r="F37" i="13"/>
  <c r="N37" i="13" s="1"/>
  <c r="M13" i="13"/>
  <c r="J13" i="13"/>
  <c r="F13" i="13"/>
  <c r="M10" i="13"/>
  <c r="J10" i="13"/>
  <c r="F10" i="13"/>
  <c r="N10" i="13" s="1"/>
  <c r="M54" i="13"/>
  <c r="J54" i="13"/>
  <c r="F54" i="13"/>
  <c r="M27" i="13"/>
  <c r="J27" i="13"/>
  <c r="F27" i="13"/>
  <c r="N27" i="13" s="1"/>
  <c r="M56" i="13"/>
  <c r="J56" i="13"/>
  <c r="F56" i="13"/>
  <c r="M25" i="13"/>
  <c r="J25" i="13"/>
  <c r="F25" i="13"/>
  <c r="N25" i="13" s="1"/>
  <c r="M40" i="13"/>
  <c r="J40" i="13"/>
  <c r="F40" i="13"/>
  <c r="M26" i="13"/>
  <c r="J26" i="13"/>
  <c r="F26" i="13"/>
  <c r="N26" i="13" s="1"/>
  <c r="M51" i="13"/>
  <c r="J51" i="13"/>
  <c r="F51" i="13"/>
  <c r="M46" i="13"/>
  <c r="J46" i="13"/>
  <c r="F46" i="13"/>
  <c r="N46" i="13" s="1"/>
  <c r="M17" i="13"/>
  <c r="J17" i="13"/>
  <c r="F17" i="13"/>
  <c r="M30" i="13"/>
  <c r="J30" i="13"/>
  <c r="F30" i="13"/>
  <c r="N30" i="13" s="1"/>
  <c r="M53" i="13"/>
  <c r="J53" i="13"/>
  <c r="F53" i="13"/>
  <c r="M42" i="13"/>
  <c r="J42" i="13"/>
  <c r="F42" i="13"/>
  <c r="N42" i="13" s="1"/>
  <c r="M50" i="13"/>
  <c r="J50" i="13"/>
  <c r="F50" i="13"/>
  <c r="N50" i="13" s="1"/>
  <c r="M55" i="13"/>
  <c r="J55" i="13"/>
  <c r="F55" i="13"/>
  <c r="M15" i="13"/>
  <c r="J15" i="13"/>
  <c r="F15" i="13"/>
  <c r="M43" i="13"/>
  <c r="J43" i="13"/>
  <c r="F43" i="13"/>
  <c r="N43" i="13" s="1"/>
  <c r="M49" i="13"/>
  <c r="J49" i="13"/>
  <c r="F49" i="13"/>
  <c r="M31" i="13"/>
  <c r="J31" i="13"/>
  <c r="F31" i="13"/>
  <c r="N31" i="13" s="1"/>
  <c r="M12" i="13"/>
  <c r="J12" i="13"/>
  <c r="F12" i="13"/>
  <c r="N12" i="13" s="1"/>
  <c r="M16" i="13"/>
  <c r="J16" i="13"/>
  <c r="F16" i="13"/>
  <c r="M47" i="13"/>
  <c r="J47" i="13"/>
  <c r="F47" i="13"/>
  <c r="N47" i="13" s="1"/>
  <c r="M34" i="13"/>
  <c r="J34" i="13"/>
  <c r="F34" i="13"/>
  <c r="M36" i="13"/>
  <c r="J36" i="13"/>
  <c r="F36" i="13"/>
  <c r="N36" i="13" s="1"/>
  <c r="M48" i="13"/>
  <c r="J48" i="13"/>
  <c r="F48" i="13"/>
  <c r="N48" i="13" s="1"/>
  <c r="N51" i="14" l="1"/>
  <c r="N12" i="14"/>
  <c r="N53" i="14"/>
  <c r="N47" i="14"/>
  <c r="N32" i="14"/>
  <c r="N26" i="14"/>
  <c r="L39" i="14"/>
  <c r="N14" i="14"/>
  <c r="L47" i="14"/>
  <c r="L31" i="14"/>
  <c r="L43" i="14"/>
  <c r="L35" i="14"/>
  <c r="L23" i="14"/>
  <c r="L22" i="14"/>
  <c r="L17" i="14"/>
  <c r="L15" i="14"/>
  <c r="L50" i="14"/>
  <c r="L51" i="14"/>
  <c r="L56" i="14"/>
  <c r="L12" i="14"/>
  <c r="L42" i="14"/>
  <c r="L29" i="14"/>
  <c r="L54" i="14"/>
  <c r="L36" i="14"/>
  <c r="L46" i="14"/>
  <c r="L13" i="14"/>
  <c r="L53" i="14"/>
  <c r="L48" i="14"/>
  <c r="L27" i="14"/>
  <c r="L38" i="14"/>
  <c r="L11" i="14"/>
  <c r="L10" i="14"/>
  <c r="L20" i="14"/>
  <c r="L41" i="14"/>
  <c r="L28" i="14"/>
  <c r="L37" i="14"/>
  <c r="L30" i="14"/>
  <c r="L16" i="14"/>
  <c r="L19" i="14"/>
  <c r="L52" i="14"/>
  <c r="L55" i="14"/>
  <c r="L25" i="14"/>
  <c r="L45" i="14"/>
  <c r="L44" i="14"/>
  <c r="L21" i="14"/>
  <c r="L32" i="14"/>
  <c r="L26" i="14"/>
  <c r="L49" i="14"/>
  <c r="L18" i="14"/>
  <c r="L24" i="14"/>
  <c r="L40" i="14"/>
  <c r="L33" i="14"/>
  <c r="L34" i="14"/>
  <c r="N49" i="13"/>
  <c r="N15" i="13"/>
  <c r="N53" i="13"/>
  <c r="N17" i="13"/>
  <c r="N51" i="13"/>
  <c r="N40" i="13"/>
  <c r="N56" i="13"/>
  <c r="N54" i="13"/>
  <c r="N13" i="13"/>
  <c r="N18" i="13"/>
  <c r="N35" i="13"/>
  <c r="N39" i="13"/>
  <c r="N20" i="13"/>
  <c r="N23" i="13"/>
  <c r="N52" i="13"/>
  <c r="N32" i="13"/>
  <c r="N33" i="13"/>
  <c r="N19" i="13"/>
  <c r="N22" i="13"/>
  <c r="N34" i="13"/>
  <c r="L16" i="13"/>
  <c r="N55" i="13"/>
  <c r="L48" i="13"/>
  <c r="L34" i="13"/>
  <c r="N16" i="13"/>
  <c r="L36" i="13"/>
  <c r="L47" i="13"/>
  <c r="L12" i="13"/>
  <c r="L49" i="13"/>
  <c r="L15" i="13"/>
  <c r="L50" i="13"/>
  <c r="L53" i="13"/>
  <c r="L17" i="13"/>
  <c r="L51" i="13"/>
  <c r="L40" i="13"/>
  <c r="L56" i="13"/>
  <c r="L54" i="13"/>
  <c r="L13" i="13"/>
  <c r="L18" i="13"/>
  <c r="L35" i="13"/>
  <c r="L39" i="13"/>
  <c r="L20" i="13"/>
  <c r="L23" i="13"/>
  <c r="L52" i="13"/>
  <c r="L32" i="13"/>
  <c r="L33" i="13"/>
  <c r="L19" i="13"/>
  <c r="L22" i="13"/>
  <c r="L31" i="13"/>
  <c r="L43" i="13"/>
  <c r="L55" i="13"/>
  <c r="L42" i="13"/>
  <c r="L30" i="13"/>
  <c r="L46" i="13"/>
  <c r="L26" i="13"/>
  <c r="L25" i="13"/>
  <c r="L27" i="13"/>
  <c r="L10" i="13"/>
  <c r="L37" i="13"/>
  <c r="L21" i="13"/>
  <c r="L29" i="13"/>
  <c r="L28" i="13"/>
  <c r="L45" i="13"/>
  <c r="L38" i="13"/>
  <c r="L11" i="13"/>
  <c r="L14" i="13"/>
  <c r="L41" i="13"/>
  <c r="L44" i="13"/>
  <c r="L24" i="13"/>
</calcChain>
</file>

<file path=xl/sharedStrings.xml><?xml version="1.0" encoding="utf-8"?>
<sst xmlns="http://schemas.openxmlformats.org/spreadsheetml/2006/main" count="229" uniqueCount="75">
  <si>
    <t xml:space="preserve">Granada               </t>
  </si>
  <si>
    <t xml:space="preserve">Huelva                </t>
  </si>
  <si>
    <t xml:space="preserve">Almería               </t>
  </si>
  <si>
    <t xml:space="preserve">Jaén                  </t>
  </si>
  <si>
    <t xml:space="preserve">Córdoba               </t>
  </si>
  <si>
    <t xml:space="preserve">Cádiz                 </t>
  </si>
  <si>
    <t xml:space="preserve">Málaga                </t>
  </si>
  <si>
    <t xml:space="preserve">Sevilla               </t>
  </si>
  <si>
    <t xml:space="preserve">Nota: En impuestos directos e impuestos indirectos se ha restado la cantidad recibida por PIE en concepto de IRPF, IVA e IIEE </t>
  </si>
  <si>
    <t>Derechos liquidados</t>
  </si>
  <si>
    <t>Euros por habitante</t>
  </si>
  <si>
    <t>Municipio</t>
  </si>
  <si>
    <t>Provincia</t>
  </si>
  <si>
    <t>Población</t>
  </si>
  <si>
    <t>Impuestos directos</t>
  </si>
  <si>
    <t>IRPF (PIE)</t>
  </si>
  <si>
    <t>Impuestos Indirectos</t>
  </si>
  <si>
    <t>Tasas y otros ingresos</t>
  </si>
  <si>
    <t>Impuestos directos e indirectos</t>
  </si>
  <si>
    <t>CONTRIBUCIÓN FISCAL ABSOLUTA</t>
  </si>
  <si>
    <t xml:space="preserve">San Roque                                                             </t>
  </si>
  <si>
    <t xml:space="preserve">Nerja                                                                 </t>
  </si>
  <si>
    <t xml:space="preserve">Barrios (Los)                                                         </t>
  </si>
  <si>
    <t xml:space="preserve">Alhaurín de la Torre                                                  </t>
  </si>
  <si>
    <t xml:space="preserve">Coín                                                                  </t>
  </si>
  <si>
    <t xml:space="preserve">Antequera                                                             </t>
  </si>
  <si>
    <t xml:space="preserve">Rincón de la Victoria                                                 </t>
  </si>
  <si>
    <t xml:space="preserve">Martos                                                                </t>
  </si>
  <si>
    <t xml:space="preserve">Vícar                                                                 </t>
  </si>
  <si>
    <t xml:space="preserve">Carmona                                                               </t>
  </si>
  <si>
    <t xml:space="preserve">Ronda                                                                 </t>
  </si>
  <si>
    <t xml:space="preserve">Níjar                                                                 </t>
  </si>
  <si>
    <t xml:space="preserve">Cabra                                                                 </t>
  </si>
  <si>
    <t xml:space="preserve">Tomares                                                               </t>
  </si>
  <si>
    <t xml:space="preserve">Morón de la Frontera                                                  </t>
  </si>
  <si>
    <t xml:space="preserve">Úbeda                                                                 </t>
  </si>
  <si>
    <t xml:space="preserve">Palma del Río                                                         </t>
  </si>
  <si>
    <t xml:space="preserve">Lucena                                                                </t>
  </si>
  <si>
    <t xml:space="preserve">Isla Cristina                                                         </t>
  </si>
  <si>
    <t xml:space="preserve">Alhaurín el Grande                                                    </t>
  </si>
  <si>
    <t xml:space="preserve">San Juan de Aznalfarache                                              </t>
  </si>
  <si>
    <t xml:space="preserve">Baza                                                                  </t>
  </si>
  <si>
    <t xml:space="preserve">Andújar                                                               </t>
  </si>
  <si>
    <t xml:space="preserve">Mairena del Aljarafe                                                  </t>
  </si>
  <si>
    <t xml:space="preserve">Armilla                                                               </t>
  </si>
  <si>
    <t xml:space="preserve">Puerto Real                                                           </t>
  </si>
  <si>
    <t xml:space="preserve">Alcalá la Real                                                        </t>
  </si>
  <si>
    <t xml:space="preserve">Puente Genil                                                          </t>
  </si>
  <si>
    <t xml:space="preserve">Montilla                                                              </t>
  </si>
  <si>
    <t xml:space="preserve">Écija                                                                 </t>
  </si>
  <si>
    <t xml:space="preserve">Adra                                                                  </t>
  </si>
  <si>
    <t xml:space="preserve">Rinconada (La)                                                        </t>
  </si>
  <si>
    <t xml:space="preserve">Camas                                                                 </t>
  </si>
  <si>
    <t xml:space="preserve">Aljaraque                                                             </t>
  </si>
  <si>
    <t xml:space="preserve">Cártama                                                               </t>
  </si>
  <si>
    <t xml:space="preserve">Priego de Córdoba                                                     </t>
  </si>
  <si>
    <t xml:space="preserve">Coria del Río                                                         </t>
  </si>
  <si>
    <t xml:space="preserve">Palacios y Villafranca (Los)                                          </t>
  </si>
  <si>
    <t xml:space="preserve">Gabias (Las)                                                          </t>
  </si>
  <si>
    <t xml:space="preserve">Ayamonte                                                              </t>
  </si>
  <si>
    <t>Impuestos directos - IRPF</t>
  </si>
  <si>
    <t>Impuestos indirectos - IVA-IIEE</t>
  </si>
  <si>
    <t>IIEE (PIE)</t>
  </si>
  <si>
    <t>IVA (PIE)</t>
  </si>
  <si>
    <t xml:space="preserve">Mairena del Alcor                                                     </t>
  </si>
  <si>
    <t xml:space="preserve">Moguer                                                                </t>
  </si>
  <si>
    <t>Municipios de Andalucía de 20.000 a 49.999 habitantes</t>
  </si>
  <si>
    <t xml:space="preserve"> </t>
  </si>
  <si>
    <t xml:space="preserve">Arcos de la Frontera                                                  </t>
  </si>
  <si>
    <t xml:space="preserve">Rota                                                                  </t>
  </si>
  <si>
    <t xml:space="preserve">Conil de la Frontera                                                  </t>
  </si>
  <si>
    <t xml:space="preserve">Barbate                                                               </t>
  </si>
  <si>
    <t xml:space="preserve">Bormujos                                                              </t>
  </si>
  <si>
    <t>Ingresos tributarios 2020 (impuestos directos e indirectos, tasas y otros ingresos)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</si>
  <si>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29-10-21)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</si>
</sst>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Univers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8"/>
      <color indexed="8"/>
      <name val="Gill Sans MT"/>
      <family val="2"/>
    </font>
    <font>
      <sz val="10"/>
      <name val="Gill Sans MT"/>
      <family val="2"/>
    </font>
    <font>
      <b/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i/>
      <sz val="10"/>
      <name val="Gill Sans MT"/>
      <family val="2"/>
    </font>
    <font>
      <sz val="11"/>
      <color theme="1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3" fontId="4" fillId="2" borderId="1" xfId="4" applyNumberFormat="1" applyFont="1" applyFill="1" applyBorder="1" applyAlignment="1">
      <alignment horizontal="left" vertical="center" wrapText="1"/>
    </xf>
    <xf numFmtId="4" fontId="5" fillId="3" borderId="1" xfId="6" applyNumberFormat="1" applyFont="1" applyFill="1" applyBorder="1" applyAlignment="1">
      <alignment horizontal="left" vertical="center" wrapText="1"/>
    </xf>
    <xf numFmtId="3" fontId="5" fillId="4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4" fontId="6" fillId="0" borderId="1" xfId="2" applyNumberFormat="1" applyFont="1" applyFill="1" applyBorder="1" applyAlignment="1">
      <alignment horizontal="right" vertical="center" wrapText="1"/>
    </xf>
    <xf numFmtId="4" fontId="5" fillId="3" borderId="1" xfId="6" applyNumberFormat="1" applyFont="1" applyFill="1" applyBorder="1" applyAlignment="1">
      <alignment horizontal="right" vertical="center" wrapText="1"/>
    </xf>
    <xf numFmtId="4" fontId="4" fillId="3" borderId="1" xfId="6" applyNumberFormat="1" applyFont="1" applyFill="1" applyBorder="1" applyAlignment="1">
      <alignment horizontal="center" vertical="center" wrapText="1"/>
    </xf>
    <xf numFmtId="0" fontId="7" fillId="0" borderId="0" xfId="0" applyFont="1"/>
    <xf numFmtId="3" fontId="7" fillId="0" borderId="0" xfId="0" applyNumberFormat="1" applyFont="1"/>
    <xf numFmtId="4" fontId="7" fillId="0" borderId="0" xfId="0" applyNumberFormat="1" applyFont="1"/>
    <xf numFmtId="0" fontId="8" fillId="0" borderId="0" xfId="0" applyFont="1"/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vertical="center" wrapText="1"/>
    </xf>
    <xf numFmtId="4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3" fontId="12" fillId="0" borderId="0" xfId="0" applyNumberFormat="1" applyFont="1" applyAlignment="1">
      <alignment horizontal="left"/>
    </xf>
    <xf numFmtId="4" fontId="12" fillId="0" borderId="0" xfId="0" applyNumberFormat="1" applyFont="1" applyAlignment="1">
      <alignment horizontal="left"/>
    </xf>
    <xf numFmtId="4" fontId="12" fillId="0" borderId="0" xfId="0" applyNumberFormat="1" applyFont="1"/>
    <xf numFmtId="4" fontId="8" fillId="0" borderId="0" xfId="0" applyNumberFormat="1" applyFont="1"/>
    <xf numFmtId="0" fontId="11" fillId="0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7" fillId="0" borderId="2" xfId="3" applyNumberFormat="1" applyFont="1" applyFill="1" applyBorder="1" applyAlignment="1">
      <alignment horizontal="center" vertical="center"/>
    </xf>
    <xf numFmtId="4" fontId="7" fillId="0" borderId="3" xfId="3" applyNumberFormat="1" applyFont="1" applyFill="1" applyBorder="1" applyAlignment="1">
      <alignment horizontal="center" vertical="center"/>
    </xf>
    <xf numFmtId="4" fontId="7" fillId="0" borderId="4" xfId="3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3" fontId="4" fillId="2" borderId="1" xfId="4" applyNumberFormat="1" applyFont="1" applyFill="1" applyBorder="1" applyAlignment="1">
      <alignment horizontal="center" vertical="center" wrapText="1"/>
    </xf>
    <xf numFmtId="4" fontId="12" fillId="0" borderId="1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0" borderId="0" xfId="0" applyFont="1"/>
    <xf numFmtId="3" fontId="14" fillId="0" borderId="0" xfId="0" applyNumberFormat="1" applyFont="1"/>
    <xf numFmtId="4" fontId="14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Fill="1" applyAlignment="1">
      <alignment horizontal="left" vertical="center"/>
    </xf>
  </cellXfs>
  <cellStyles count="7">
    <cellStyle name="Normal" xfId="0" builtinId="0"/>
    <cellStyle name="Normal_And otroas cuentas" xfId="2"/>
    <cellStyle name="Normal_CENSOResumen(INTERNET) 2" xfId="3"/>
    <cellStyle name="Normal_Hoja1" xfId="6"/>
    <cellStyle name="Normal_Hoja2" xfId="1"/>
    <cellStyle name="Normal_icio" xfId="4"/>
    <cellStyle name="Normal_IngGast (2) 2" xfId="5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0</xdr:col>
      <xdr:colOff>714375</xdr:colOff>
      <xdr:row>1</xdr:row>
      <xdr:rowOff>291465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685800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zoomScaleNormal="100" workbookViewId="0">
      <selection activeCell="P14" sqref="P14"/>
    </sheetView>
  </sheetViews>
  <sheetFormatPr baseColWidth="10" defaultColWidth="7.109375" defaultRowHeight="18"/>
  <cols>
    <col min="1" max="1" width="28.109375" style="36" customWidth="1"/>
    <col min="2" max="2" width="15.6640625" style="36" customWidth="1"/>
    <col min="3" max="3" width="11" style="37" customWidth="1"/>
    <col min="4" max="4" width="14.109375" style="36" hidden="1" customWidth="1"/>
    <col min="5" max="5" width="12.6640625" style="36" hidden="1" customWidth="1"/>
    <col min="6" max="6" width="14.44140625" style="36" hidden="1" customWidth="1"/>
    <col min="7" max="7" width="14.33203125" style="38" hidden="1" customWidth="1"/>
    <col min="8" max="9" width="12.6640625" style="36" hidden="1" customWidth="1"/>
    <col min="10" max="10" width="13.5546875" style="36" hidden="1" customWidth="1"/>
    <col min="11" max="11" width="13.6640625" style="36" hidden="1" customWidth="1"/>
    <col min="12" max="12" width="16.5546875" style="36" customWidth="1"/>
    <col min="13" max="13" width="15.44140625" style="36" customWidth="1"/>
    <col min="14" max="14" width="18.109375" style="36" customWidth="1"/>
    <col min="15" max="15" width="7.109375" style="36" customWidth="1"/>
    <col min="16" max="16384" width="7.109375" style="36"/>
  </cols>
  <sheetData>
    <row r="1" spans="1:14" s="8" customFormat="1" ht="16.8">
      <c r="C1" s="9"/>
      <c r="D1" s="10"/>
      <c r="E1" s="10"/>
      <c r="F1" s="10"/>
      <c r="G1" s="10"/>
      <c r="H1" s="10"/>
      <c r="I1" s="10"/>
      <c r="J1" s="10"/>
      <c r="K1" s="10"/>
      <c r="L1" s="10"/>
      <c r="N1" s="11"/>
    </row>
    <row r="2" spans="1:14" s="8" customFormat="1" ht="24" customHeight="1">
      <c r="A2" s="12"/>
      <c r="B2" s="12"/>
      <c r="C2" s="13"/>
      <c r="D2" s="12"/>
      <c r="E2" s="12"/>
      <c r="F2" s="12"/>
      <c r="G2" s="14"/>
      <c r="H2" s="12"/>
      <c r="I2" s="12"/>
      <c r="J2" s="12"/>
      <c r="K2" s="12"/>
      <c r="L2" s="12"/>
      <c r="M2" s="12"/>
      <c r="N2" s="12"/>
    </row>
    <row r="3" spans="1:14" s="8" customFormat="1" ht="39" customHeight="1">
      <c r="A3" s="15" t="s">
        <v>73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8" customFormat="1" ht="21.6">
      <c r="A4" s="16" t="s">
        <v>66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s="8" customFormat="1" ht="16.8">
      <c r="A5" s="39" t="s">
        <v>74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20"/>
      <c r="N5" s="21"/>
    </row>
    <row r="6" spans="1:14" s="8" customFormat="1" ht="16.8">
      <c r="A6" s="40" t="s">
        <v>8</v>
      </c>
      <c r="B6" s="23"/>
      <c r="C6" s="24"/>
      <c r="D6" s="25"/>
      <c r="E6" s="25"/>
      <c r="F6" s="25"/>
      <c r="G6" s="25"/>
      <c r="H6" s="25"/>
      <c r="I6" s="25"/>
      <c r="J6" s="25"/>
      <c r="K6" s="20"/>
      <c r="L6" s="25"/>
      <c r="M6" s="20"/>
      <c r="N6" s="21"/>
    </row>
    <row r="7" spans="1:14" s="8" customFormat="1" ht="16.8">
      <c r="A7" s="22" t="s">
        <v>67</v>
      </c>
      <c r="B7" s="23"/>
      <c r="C7" s="24"/>
      <c r="D7" s="25"/>
      <c r="E7" s="25"/>
      <c r="F7" s="25"/>
      <c r="G7" s="25"/>
      <c r="H7" s="25"/>
      <c r="I7" s="25"/>
      <c r="J7" s="25"/>
      <c r="K7" s="20"/>
      <c r="L7" s="25"/>
      <c r="M7" s="20"/>
      <c r="N7" s="21"/>
    </row>
    <row r="8" spans="1:14" s="8" customFormat="1" ht="16.8">
      <c r="A8" s="23"/>
      <c r="B8" s="23"/>
      <c r="C8" s="24"/>
      <c r="D8" s="26" t="s">
        <v>9</v>
      </c>
      <c r="E8" s="27"/>
      <c r="F8" s="27"/>
      <c r="G8" s="27"/>
      <c r="H8" s="27"/>
      <c r="I8" s="27"/>
      <c r="J8" s="27"/>
      <c r="K8" s="28"/>
      <c r="L8" s="29" t="s">
        <v>10</v>
      </c>
      <c r="M8" s="30"/>
      <c r="N8" s="31"/>
    </row>
    <row r="9" spans="1:14" s="8" customFormat="1" ht="50.4">
      <c r="A9" s="32" t="s">
        <v>11</v>
      </c>
      <c r="B9" s="32" t="s">
        <v>12</v>
      </c>
      <c r="C9" s="32" t="s">
        <v>13</v>
      </c>
      <c r="D9" s="33" t="s">
        <v>14</v>
      </c>
      <c r="E9" s="33" t="s">
        <v>15</v>
      </c>
      <c r="F9" s="33" t="s">
        <v>60</v>
      </c>
      <c r="G9" s="33" t="s">
        <v>16</v>
      </c>
      <c r="H9" s="33" t="s">
        <v>63</v>
      </c>
      <c r="I9" s="33" t="s">
        <v>62</v>
      </c>
      <c r="J9" s="33" t="s">
        <v>61</v>
      </c>
      <c r="K9" s="33" t="s">
        <v>17</v>
      </c>
      <c r="L9" s="34" t="s">
        <v>18</v>
      </c>
      <c r="M9" s="34" t="s">
        <v>17</v>
      </c>
      <c r="N9" s="35" t="s">
        <v>19</v>
      </c>
    </row>
    <row r="10" spans="1:14" ht="15" customHeight="1">
      <c r="A10" s="1" t="s">
        <v>50</v>
      </c>
      <c r="B10" s="2" t="s">
        <v>2</v>
      </c>
      <c r="C10" s="3">
        <v>25412</v>
      </c>
      <c r="D10" s="4">
        <v>8282757.9699999997</v>
      </c>
      <c r="E10" s="5">
        <v>0</v>
      </c>
      <c r="F10" s="4">
        <f>D10-E10</f>
        <v>8282757.9699999997</v>
      </c>
      <c r="G10" s="4">
        <v>381122.73</v>
      </c>
      <c r="H10" s="4">
        <v>0</v>
      </c>
      <c r="I10" s="4">
        <v>0</v>
      </c>
      <c r="J10" s="4">
        <f>G10-H10-I10</f>
        <v>381122.73</v>
      </c>
      <c r="K10" s="4">
        <v>3389335.16</v>
      </c>
      <c r="L10" s="6">
        <f>(F10+J10)/C10</f>
        <v>340.93659294821339</v>
      </c>
      <c r="M10" s="6">
        <f>K10/C10</f>
        <v>133.37538013536911</v>
      </c>
      <c r="N10" s="7">
        <f>(F10+J10+K10)/C10</f>
        <v>474.31197308358253</v>
      </c>
    </row>
    <row r="11" spans="1:14" ht="15" customHeight="1">
      <c r="A11" s="1" t="s">
        <v>46</v>
      </c>
      <c r="B11" s="2" t="s">
        <v>3</v>
      </c>
      <c r="C11" s="3">
        <v>21709</v>
      </c>
      <c r="D11" s="4">
        <v>6058246.8399999999</v>
      </c>
      <c r="E11" s="5">
        <v>0</v>
      </c>
      <c r="F11" s="4">
        <f>D11-E11</f>
        <v>6058246.8399999999</v>
      </c>
      <c r="G11" s="4">
        <v>470414.59</v>
      </c>
      <c r="H11" s="4">
        <v>0</v>
      </c>
      <c r="I11" s="4">
        <v>0</v>
      </c>
      <c r="J11" s="4">
        <f>G11-H11-I11</f>
        <v>470414.59</v>
      </c>
      <c r="K11" s="4">
        <v>3101911.11</v>
      </c>
      <c r="L11" s="6">
        <f>(F11+J11)/C11</f>
        <v>300.73524482933345</v>
      </c>
      <c r="M11" s="6">
        <f>K11/C11</f>
        <v>142.88595098806945</v>
      </c>
      <c r="N11" s="7">
        <f>(F11+J11+K11)/C11</f>
        <v>443.62119581740291</v>
      </c>
    </row>
    <row r="12" spans="1:14" ht="15" customHeight="1">
      <c r="A12" s="1" t="s">
        <v>23</v>
      </c>
      <c r="B12" s="2" t="s">
        <v>6</v>
      </c>
      <c r="C12" s="3">
        <v>41170</v>
      </c>
      <c r="D12" s="4">
        <v>17496360.41</v>
      </c>
      <c r="E12" s="5">
        <v>0</v>
      </c>
      <c r="F12" s="4">
        <f>D12-E12</f>
        <v>17496360.41</v>
      </c>
      <c r="G12" s="4">
        <v>1489348.63</v>
      </c>
      <c r="H12" s="4">
        <v>0</v>
      </c>
      <c r="I12" s="4">
        <v>0</v>
      </c>
      <c r="J12" s="4">
        <f>G12-H12-I12</f>
        <v>1489348.63</v>
      </c>
      <c r="K12" s="4">
        <v>10610604.470000001</v>
      </c>
      <c r="L12" s="6">
        <f>(F12+J12)/C12</f>
        <v>461.15397230993437</v>
      </c>
      <c r="M12" s="6">
        <f>K12/C12</f>
        <v>257.72660845275686</v>
      </c>
      <c r="N12" s="7">
        <f>(F12+J12+K12)/C12</f>
        <v>718.88058076269124</v>
      </c>
    </row>
    <row r="13" spans="1:14" ht="15" customHeight="1">
      <c r="A13" s="1" t="s">
        <v>39</v>
      </c>
      <c r="B13" s="2" t="s">
        <v>6</v>
      </c>
      <c r="C13" s="3">
        <v>25358</v>
      </c>
      <c r="D13" s="4">
        <v>7708689.1600000001</v>
      </c>
      <c r="E13" s="5">
        <v>0</v>
      </c>
      <c r="F13" s="4">
        <f>D13-E13</f>
        <v>7708689.1600000001</v>
      </c>
      <c r="G13" s="4">
        <v>115801.73</v>
      </c>
      <c r="H13" s="4">
        <v>0</v>
      </c>
      <c r="I13" s="4">
        <v>0</v>
      </c>
      <c r="J13" s="4">
        <f>G13-H13-I13</f>
        <v>115801.73</v>
      </c>
      <c r="K13" s="4">
        <v>5049144.5599999996</v>
      </c>
      <c r="L13" s="6">
        <f>(F13+J13)/C13</f>
        <v>308.56104148592163</v>
      </c>
      <c r="M13" s="6">
        <f>K13/C13</f>
        <v>199.11446328574806</v>
      </c>
      <c r="N13" s="7">
        <f>(F13+J13+K13)/C13</f>
        <v>507.67550477166964</v>
      </c>
    </row>
    <row r="14" spans="1:14" ht="15" customHeight="1">
      <c r="A14" s="1" t="s">
        <v>53</v>
      </c>
      <c r="B14" s="2" t="s">
        <v>1</v>
      </c>
      <c r="C14" s="3">
        <v>21474</v>
      </c>
      <c r="D14" s="4">
        <v>7830905.4100000001</v>
      </c>
      <c r="E14" s="5">
        <v>0</v>
      </c>
      <c r="F14" s="4">
        <f>D14-E14</f>
        <v>7830905.4100000001</v>
      </c>
      <c r="G14" s="4">
        <v>202381.83</v>
      </c>
      <c r="H14" s="4">
        <v>0</v>
      </c>
      <c r="I14" s="4">
        <v>0</v>
      </c>
      <c r="J14" s="4">
        <f>G14-H14-I14</f>
        <v>202381.83</v>
      </c>
      <c r="K14" s="4">
        <v>1087003.3899999999</v>
      </c>
      <c r="L14" s="6">
        <f>(F14+J14)/C14</f>
        <v>374.09365930893176</v>
      </c>
      <c r="M14" s="6">
        <f>K14/C14</f>
        <v>50.619511502281824</v>
      </c>
      <c r="N14" s="7">
        <f>(F14+J14+K14)/C14</f>
        <v>424.71317081121362</v>
      </c>
    </row>
    <row r="15" spans="1:14" ht="15" customHeight="1">
      <c r="A15" s="1" t="s">
        <v>42</v>
      </c>
      <c r="B15" s="2" t="s">
        <v>3</v>
      </c>
      <c r="C15" s="3">
        <v>36615</v>
      </c>
      <c r="D15" s="4">
        <v>13820784.32</v>
      </c>
      <c r="E15" s="5">
        <v>0</v>
      </c>
      <c r="F15" s="4">
        <f>D15-E15</f>
        <v>13820784.32</v>
      </c>
      <c r="G15" s="4">
        <v>342881.41</v>
      </c>
      <c r="H15" s="4">
        <v>0</v>
      </c>
      <c r="I15" s="4">
        <v>0</v>
      </c>
      <c r="J15" s="4">
        <f>G15-H15-I15</f>
        <v>342881.41</v>
      </c>
      <c r="K15" s="4">
        <v>7151742.2699999996</v>
      </c>
      <c r="L15" s="6">
        <f>(F15+J15)/C15</f>
        <v>386.82686685784518</v>
      </c>
      <c r="M15" s="6">
        <f>K15/C15</f>
        <v>195.32274395739449</v>
      </c>
      <c r="N15" s="7">
        <f>(F15+J15+K15)/C15</f>
        <v>582.14961081523961</v>
      </c>
    </row>
    <row r="16" spans="1:14" ht="15" customHeight="1">
      <c r="A16" s="1" t="s">
        <v>25</v>
      </c>
      <c r="B16" s="2" t="s">
        <v>6</v>
      </c>
      <c r="C16" s="3">
        <v>41318</v>
      </c>
      <c r="D16" s="4">
        <v>19412077.59</v>
      </c>
      <c r="E16" s="5">
        <v>0</v>
      </c>
      <c r="F16" s="4">
        <f>D16-E16</f>
        <v>19412077.59</v>
      </c>
      <c r="G16" s="4">
        <v>596976.12</v>
      </c>
      <c r="H16" s="4">
        <v>0</v>
      </c>
      <c r="I16" s="4">
        <v>0</v>
      </c>
      <c r="J16" s="4">
        <f>G16-H16-I16</f>
        <v>596976.12</v>
      </c>
      <c r="K16" s="4">
        <v>2006535.9</v>
      </c>
      <c r="L16" s="6">
        <f>(F16+J16)/C16</f>
        <v>484.26965753424662</v>
      </c>
      <c r="M16" s="6">
        <f>K16/C16</f>
        <v>48.563238782128849</v>
      </c>
      <c r="N16" s="7">
        <f>(F16+J16+K16)/C16</f>
        <v>532.83289631637547</v>
      </c>
    </row>
    <row r="17" spans="1:14" ht="15" customHeight="1">
      <c r="A17" s="1" t="s">
        <v>68</v>
      </c>
      <c r="B17" s="2" t="s">
        <v>5</v>
      </c>
      <c r="C17" s="3">
        <v>30818</v>
      </c>
      <c r="D17" s="4">
        <v>15308718.85</v>
      </c>
      <c r="E17" s="5">
        <v>0</v>
      </c>
      <c r="F17" s="4">
        <f>D17-E17</f>
        <v>15308718.85</v>
      </c>
      <c r="G17" s="4">
        <v>205597.56</v>
      </c>
      <c r="H17" s="4">
        <v>0</v>
      </c>
      <c r="I17" s="4">
        <v>0</v>
      </c>
      <c r="J17" s="4">
        <f>G17-H17-I17</f>
        <v>205597.56</v>
      </c>
      <c r="K17" s="4">
        <v>2461288.59</v>
      </c>
      <c r="L17" s="6">
        <f>(F17+J17)/C17</f>
        <v>503.41736679862419</v>
      </c>
      <c r="M17" s="6">
        <f>K17/C17</f>
        <v>79.865292686092545</v>
      </c>
      <c r="N17" s="7">
        <f>(F17+J17+K17)/C17</f>
        <v>583.28265948471676</v>
      </c>
    </row>
    <row r="18" spans="1:14" ht="15" customHeight="1">
      <c r="A18" s="1" t="s">
        <v>44</v>
      </c>
      <c r="B18" s="2" t="s">
        <v>0</v>
      </c>
      <c r="C18" s="3">
        <v>24340</v>
      </c>
      <c r="D18" s="4">
        <v>7773077.0899999999</v>
      </c>
      <c r="E18" s="5">
        <v>0</v>
      </c>
      <c r="F18" s="4">
        <f>D18-E18</f>
        <v>7773077.0899999999</v>
      </c>
      <c r="G18" s="4">
        <v>456822.17</v>
      </c>
      <c r="H18" s="4">
        <v>0</v>
      </c>
      <c r="I18" s="4">
        <v>0</v>
      </c>
      <c r="J18" s="4">
        <f>G18-H18-I18</f>
        <v>456822.17</v>
      </c>
      <c r="K18" s="4">
        <v>3019571.59</v>
      </c>
      <c r="L18" s="6">
        <f>(F18+J18)/C18</f>
        <v>338.12240180772392</v>
      </c>
      <c r="M18" s="6">
        <f>K18/C18</f>
        <v>124.05799465899753</v>
      </c>
      <c r="N18" s="7">
        <f>(F18+J18+K18)/C18</f>
        <v>462.18039646672145</v>
      </c>
    </row>
    <row r="19" spans="1:14" ht="15" customHeight="1">
      <c r="A19" s="1" t="s">
        <v>59</v>
      </c>
      <c r="B19" s="2" t="s">
        <v>1</v>
      </c>
      <c r="C19" s="3">
        <v>21104</v>
      </c>
      <c r="D19" s="4">
        <v>11671431.58</v>
      </c>
      <c r="E19" s="5">
        <v>0</v>
      </c>
      <c r="F19" s="4">
        <f>D19-E19</f>
        <v>11671431.58</v>
      </c>
      <c r="G19" s="4">
        <v>444789.07</v>
      </c>
      <c r="H19" s="4">
        <v>0</v>
      </c>
      <c r="I19" s="4">
        <v>0</v>
      </c>
      <c r="J19" s="4">
        <f>G19-H19-I19</f>
        <v>444789.07</v>
      </c>
      <c r="K19" s="4">
        <v>1744398.66</v>
      </c>
      <c r="L19" s="6">
        <f>(F19+J19)/C19</f>
        <v>574.1196289802881</v>
      </c>
      <c r="M19" s="6">
        <f>K19/C19</f>
        <v>82.65725265352539</v>
      </c>
      <c r="N19" s="7">
        <f>(F19+J19+K19)/C19</f>
        <v>656.77688163381356</v>
      </c>
    </row>
    <row r="20" spans="1:14" ht="15" customHeight="1">
      <c r="A20" s="1" t="s">
        <v>71</v>
      </c>
      <c r="B20" s="2" t="s">
        <v>5</v>
      </c>
      <c r="C20" s="3">
        <v>22556</v>
      </c>
      <c r="D20" s="4">
        <v>9763269.8000000007</v>
      </c>
      <c r="E20" s="5">
        <v>0</v>
      </c>
      <c r="F20" s="4">
        <f>D20-E20</f>
        <v>9763269.8000000007</v>
      </c>
      <c r="G20" s="4">
        <v>140145.74</v>
      </c>
      <c r="H20" s="4">
        <v>0</v>
      </c>
      <c r="I20" s="4">
        <v>0</v>
      </c>
      <c r="J20" s="4">
        <f>G20-H20-I20</f>
        <v>140145.74</v>
      </c>
      <c r="K20" s="4">
        <v>2830567.57</v>
      </c>
      <c r="L20" s="6">
        <f>(F20+J20)/C20</f>
        <v>439.05903262989898</v>
      </c>
      <c r="M20" s="6">
        <f>K20/C20</f>
        <v>125.49067077496009</v>
      </c>
      <c r="N20" s="7">
        <f>(F20+J20+K20)/C20</f>
        <v>564.54970340485909</v>
      </c>
    </row>
    <row r="21" spans="1:14" ht="15" customHeight="1">
      <c r="A21" s="1" t="s">
        <v>22</v>
      </c>
      <c r="B21" s="2" t="s">
        <v>5</v>
      </c>
      <c r="C21" s="3">
        <v>23777</v>
      </c>
      <c r="D21" s="4">
        <v>13169964.050000001</v>
      </c>
      <c r="E21" s="5">
        <v>0</v>
      </c>
      <c r="F21" s="4">
        <f>D21-E21</f>
        <v>13169964.050000001</v>
      </c>
      <c r="G21" s="4">
        <v>544489.94999999995</v>
      </c>
      <c r="H21" s="4">
        <v>0</v>
      </c>
      <c r="I21" s="4">
        <v>0</v>
      </c>
      <c r="J21" s="4">
        <f>G21-H21-I21</f>
        <v>544489.94999999995</v>
      </c>
      <c r="K21" s="4">
        <v>3016206.7</v>
      </c>
      <c r="L21" s="6">
        <f>(F21+J21)/C21</f>
        <v>576.79496992892291</v>
      </c>
      <c r="M21" s="6">
        <f>K21/C21</f>
        <v>126.85396391470749</v>
      </c>
      <c r="N21" s="7">
        <f>(F21+J21+K21)/C21</f>
        <v>703.6489338436304</v>
      </c>
    </row>
    <row r="22" spans="1:14" ht="15" customHeight="1">
      <c r="A22" s="1" t="s">
        <v>41</v>
      </c>
      <c r="B22" s="2" t="s">
        <v>0</v>
      </c>
      <c r="C22" s="3">
        <v>20430</v>
      </c>
      <c r="D22" s="4">
        <v>6850879.6699999999</v>
      </c>
      <c r="E22" s="5">
        <v>0</v>
      </c>
      <c r="F22" s="4">
        <f>D22-E22</f>
        <v>6850879.6699999999</v>
      </c>
      <c r="G22" s="4">
        <v>100778.41</v>
      </c>
      <c r="H22" s="4">
        <v>0</v>
      </c>
      <c r="I22" s="4">
        <v>0</v>
      </c>
      <c r="J22" s="4">
        <f>G22-H22-I22</f>
        <v>100778.41</v>
      </c>
      <c r="K22" s="4">
        <v>3345518.11</v>
      </c>
      <c r="L22" s="6">
        <f>(F22+J22)/C22</f>
        <v>340.26716005873715</v>
      </c>
      <c r="M22" s="6">
        <f>K22/C22</f>
        <v>163.75516935878611</v>
      </c>
      <c r="N22" s="7">
        <f>(F22+J22+K22)/C22</f>
        <v>504.02232941752322</v>
      </c>
    </row>
    <row r="23" spans="1:14" ht="15" customHeight="1">
      <c r="A23" s="1" t="s">
        <v>72</v>
      </c>
      <c r="B23" s="2" t="s">
        <v>7</v>
      </c>
      <c r="C23" s="3">
        <v>22180</v>
      </c>
      <c r="D23" s="4">
        <v>7827748.5800000001</v>
      </c>
      <c r="E23" s="5">
        <v>0</v>
      </c>
      <c r="F23" s="4">
        <f>D23-E23</f>
        <v>7827748.5800000001</v>
      </c>
      <c r="G23" s="4">
        <v>174450.72</v>
      </c>
      <c r="H23" s="4">
        <v>0</v>
      </c>
      <c r="I23" s="4">
        <v>0</v>
      </c>
      <c r="J23" s="4">
        <f>G23-H23-I23</f>
        <v>174450.72</v>
      </c>
      <c r="K23" s="4">
        <v>985947.48</v>
      </c>
      <c r="L23" s="6">
        <f>(F23+J23)/C23</f>
        <v>360.78445897204688</v>
      </c>
      <c r="M23" s="6">
        <f>K23/C23</f>
        <v>44.45209558160505</v>
      </c>
      <c r="N23" s="7">
        <f>(F23+J23+K23)/C23</f>
        <v>405.2365545536519</v>
      </c>
    </row>
    <row r="24" spans="1:14" ht="15" customHeight="1">
      <c r="A24" s="1" t="s">
        <v>32</v>
      </c>
      <c r="B24" s="2" t="s">
        <v>4</v>
      </c>
      <c r="C24" s="3">
        <v>20347</v>
      </c>
      <c r="D24" s="4">
        <v>7594739.9000000004</v>
      </c>
      <c r="E24" s="5">
        <v>0</v>
      </c>
      <c r="F24" s="4">
        <f>D24-E24</f>
        <v>7594739.9000000004</v>
      </c>
      <c r="G24" s="4">
        <v>172787.43</v>
      </c>
      <c r="H24" s="4">
        <v>0</v>
      </c>
      <c r="I24" s="4">
        <v>0</v>
      </c>
      <c r="J24" s="4">
        <f>G24-H24-I24</f>
        <v>172787.43</v>
      </c>
      <c r="K24" s="4">
        <v>3430930.27</v>
      </c>
      <c r="L24" s="6">
        <f>(F24+J24)/C24</f>
        <v>381.75295276945002</v>
      </c>
      <c r="M24" s="6">
        <f>K24/C24</f>
        <v>168.62094018774266</v>
      </c>
      <c r="N24" s="7">
        <f>(F24+J24+K24)/C24</f>
        <v>550.37389295719265</v>
      </c>
    </row>
    <row r="25" spans="1:14" ht="15" customHeight="1">
      <c r="A25" s="1" t="s">
        <v>52</v>
      </c>
      <c r="B25" s="2" t="s">
        <v>7</v>
      </c>
      <c r="C25" s="3">
        <v>27560</v>
      </c>
      <c r="D25" s="4">
        <v>7656066.0499999998</v>
      </c>
      <c r="E25" s="5">
        <v>0</v>
      </c>
      <c r="F25" s="4">
        <f>D25-E25</f>
        <v>7656066.0499999998</v>
      </c>
      <c r="G25" s="4">
        <v>197895.05</v>
      </c>
      <c r="H25" s="4">
        <v>0</v>
      </c>
      <c r="I25" s="4">
        <v>0</v>
      </c>
      <c r="J25" s="4">
        <f>G25-H25-I25</f>
        <v>197895.05</v>
      </c>
      <c r="K25" s="4">
        <v>2829657.01</v>
      </c>
      <c r="L25" s="6">
        <f>(F25+J25)/C25</f>
        <v>284.97681785195937</v>
      </c>
      <c r="M25" s="6">
        <f>K25/C25</f>
        <v>102.67260558780841</v>
      </c>
      <c r="N25" s="7">
        <f>(F25+J25+K25)/C25</f>
        <v>387.64942343976776</v>
      </c>
    </row>
    <row r="26" spans="1:14" ht="15" customHeight="1">
      <c r="A26" s="1" t="s">
        <v>29</v>
      </c>
      <c r="B26" s="2" t="s">
        <v>7</v>
      </c>
      <c r="C26" s="3">
        <v>28834</v>
      </c>
      <c r="D26" s="4">
        <v>11172223.92</v>
      </c>
      <c r="E26" s="5">
        <v>0</v>
      </c>
      <c r="F26" s="4">
        <f>D26-E26</f>
        <v>11172223.92</v>
      </c>
      <c r="G26" s="4">
        <v>2359617.5699999998</v>
      </c>
      <c r="H26" s="4">
        <v>0</v>
      </c>
      <c r="I26" s="4">
        <v>0</v>
      </c>
      <c r="J26" s="4">
        <f>G26-H26-I26</f>
        <v>2359617.5699999998</v>
      </c>
      <c r="K26" s="4">
        <v>6059687.4400000004</v>
      </c>
      <c r="L26" s="6">
        <f>(F26+J26)/C26</f>
        <v>469.30157071512798</v>
      </c>
      <c r="M26" s="6">
        <f>K26/C26</f>
        <v>210.15771103558302</v>
      </c>
      <c r="N26" s="7">
        <f>(F26+J26+K26)/C26</f>
        <v>679.45928175071094</v>
      </c>
    </row>
    <row r="27" spans="1:14" ht="15" customHeight="1">
      <c r="A27" s="1" t="s">
        <v>54</v>
      </c>
      <c r="B27" s="2" t="s">
        <v>6</v>
      </c>
      <c r="C27" s="3">
        <v>26738</v>
      </c>
      <c r="D27" s="4">
        <v>6747402.7000000002</v>
      </c>
      <c r="E27" s="5">
        <v>0</v>
      </c>
      <c r="F27" s="4">
        <f>D27-E27</f>
        <v>6747402.7000000002</v>
      </c>
      <c r="G27" s="4">
        <v>127639.93</v>
      </c>
      <c r="H27" s="4">
        <v>0</v>
      </c>
      <c r="I27" s="4">
        <v>0</v>
      </c>
      <c r="J27" s="4">
        <f>G27-H27-I27</f>
        <v>127639.93</v>
      </c>
      <c r="K27" s="4">
        <v>1463798.1</v>
      </c>
      <c r="L27" s="6">
        <f>(F27+J27)/C27</f>
        <v>257.12628581045703</v>
      </c>
      <c r="M27" s="6">
        <f>K27/C27</f>
        <v>54.74598324482011</v>
      </c>
      <c r="N27" s="7">
        <f>(F27+J27+K27)/C27</f>
        <v>311.87226905527717</v>
      </c>
    </row>
    <row r="28" spans="1:14" ht="15" customHeight="1">
      <c r="A28" s="1" t="s">
        <v>24</v>
      </c>
      <c r="B28" s="2" t="s">
        <v>6</v>
      </c>
      <c r="C28" s="3">
        <v>22673</v>
      </c>
      <c r="D28" s="4">
        <v>9310852.1300000008</v>
      </c>
      <c r="E28" s="5">
        <v>0</v>
      </c>
      <c r="F28" s="4">
        <f>D28-E28</f>
        <v>9310852.1300000008</v>
      </c>
      <c r="G28" s="4">
        <v>210865.45</v>
      </c>
      <c r="H28" s="4">
        <v>0</v>
      </c>
      <c r="I28" s="4">
        <v>0</v>
      </c>
      <c r="J28" s="4">
        <f>G28-H28-I28</f>
        <v>210865.45</v>
      </c>
      <c r="K28" s="4">
        <v>4389233.4400000004</v>
      </c>
      <c r="L28" s="6">
        <f>(F28+J28)/C28</f>
        <v>419.95843426101533</v>
      </c>
      <c r="M28" s="6">
        <f>K28/C28</f>
        <v>193.58856084329381</v>
      </c>
      <c r="N28" s="7">
        <f>(F28+J28+K28)/C28</f>
        <v>613.54699510430908</v>
      </c>
    </row>
    <row r="29" spans="1:14" ht="15" customHeight="1">
      <c r="A29" s="1" t="s">
        <v>70</v>
      </c>
      <c r="B29" s="2" t="s">
        <v>5</v>
      </c>
      <c r="C29" s="3">
        <v>22775</v>
      </c>
      <c r="D29" s="4">
        <v>12418571.300000001</v>
      </c>
      <c r="E29" s="5">
        <v>0</v>
      </c>
      <c r="F29" s="4">
        <f>D29-E29</f>
        <v>12418571.300000001</v>
      </c>
      <c r="G29" s="4">
        <v>523276.02</v>
      </c>
      <c r="H29" s="4">
        <v>0</v>
      </c>
      <c r="I29" s="4">
        <v>0</v>
      </c>
      <c r="J29" s="4">
        <f>G29-H29-I29</f>
        <v>523276.02</v>
      </c>
      <c r="K29" s="4">
        <v>6301206.4500000002</v>
      </c>
      <c r="L29" s="6">
        <f>(F29+J29)/C29</f>
        <v>568.24796136114162</v>
      </c>
      <c r="M29" s="6">
        <f>K29/C29</f>
        <v>276.67207244785948</v>
      </c>
      <c r="N29" s="7">
        <f>(F29+J29+K29)/C29</f>
        <v>844.9200338090011</v>
      </c>
    </row>
    <row r="30" spans="1:14" ht="15" customHeight="1">
      <c r="A30" s="1" t="s">
        <v>56</v>
      </c>
      <c r="B30" s="2" t="s">
        <v>7</v>
      </c>
      <c r="C30" s="3">
        <v>30908</v>
      </c>
      <c r="D30" s="4">
        <v>8443002.0500000007</v>
      </c>
      <c r="E30" s="5">
        <v>0</v>
      </c>
      <c r="F30" s="4">
        <f>D30-E30</f>
        <v>8443002.0500000007</v>
      </c>
      <c r="G30" s="4">
        <v>57889.24</v>
      </c>
      <c r="H30" s="4">
        <v>0</v>
      </c>
      <c r="I30" s="4">
        <v>0</v>
      </c>
      <c r="J30" s="4">
        <f>G30-H30-I30</f>
        <v>57889.24</v>
      </c>
      <c r="K30" s="4">
        <v>3391311.98</v>
      </c>
      <c r="L30" s="6">
        <f>(F30+J30)/C30</f>
        <v>275.03854309563872</v>
      </c>
      <c r="M30" s="6">
        <f>K30/C30</f>
        <v>109.72278956904361</v>
      </c>
      <c r="N30" s="7">
        <f>(F30+J30+K30)/C30</f>
        <v>384.76133266468236</v>
      </c>
    </row>
    <row r="31" spans="1:14" ht="15" customHeight="1">
      <c r="A31" s="1" t="s">
        <v>49</v>
      </c>
      <c r="B31" s="2" t="s">
        <v>7</v>
      </c>
      <c r="C31" s="3">
        <v>39893</v>
      </c>
      <c r="D31" s="4">
        <v>14559906.439999999</v>
      </c>
      <c r="E31" s="5">
        <v>0</v>
      </c>
      <c r="F31" s="4">
        <f>D31-E31</f>
        <v>14559906.439999999</v>
      </c>
      <c r="G31" s="4">
        <v>235154.65</v>
      </c>
      <c r="H31" s="4">
        <v>0</v>
      </c>
      <c r="I31" s="4">
        <v>0</v>
      </c>
      <c r="J31" s="4">
        <f>G31-H31-I31</f>
        <v>235154.65</v>
      </c>
      <c r="K31" s="4">
        <v>3368975.06</v>
      </c>
      <c r="L31" s="6">
        <f>(F31+J31)/C31</f>
        <v>370.86860075702504</v>
      </c>
      <c r="M31" s="6">
        <f>K31/C31</f>
        <v>84.4502810016795</v>
      </c>
      <c r="N31" s="7">
        <f>(F31+J31+K31)/C31</f>
        <v>455.31888175870449</v>
      </c>
    </row>
    <row r="32" spans="1:14" ht="15" customHeight="1">
      <c r="A32" s="1" t="s">
        <v>58</v>
      </c>
      <c r="B32" s="2" t="s">
        <v>0</v>
      </c>
      <c r="C32" s="3">
        <v>21543</v>
      </c>
      <c r="D32" s="4">
        <v>5401472.6500000004</v>
      </c>
      <c r="E32" s="5">
        <v>0</v>
      </c>
      <c r="F32" s="4">
        <f>D32-E32</f>
        <v>5401472.6500000004</v>
      </c>
      <c r="G32" s="4">
        <v>73886.22</v>
      </c>
      <c r="H32" s="4">
        <v>0</v>
      </c>
      <c r="I32" s="4">
        <v>0</v>
      </c>
      <c r="J32" s="4">
        <f>G32-H32-I32</f>
        <v>73886.22</v>
      </c>
      <c r="K32" s="4">
        <v>1530904.49</v>
      </c>
      <c r="L32" s="6">
        <f>(F32+J32)/C32</f>
        <v>254.15953534790884</v>
      </c>
      <c r="M32" s="6">
        <f>K32/C32</f>
        <v>71.06273453093813</v>
      </c>
      <c r="N32" s="7">
        <f>(F32+J32+K32)/C32</f>
        <v>325.22226987884699</v>
      </c>
    </row>
    <row r="33" spans="1:14" ht="15" customHeight="1">
      <c r="A33" s="1" t="s">
        <v>38</v>
      </c>
      <c r="B33" s="2" t="s">
        <v>1</v>
      </c>
      <c r="C33" s="3">
        <v>21393</v>
      </c>
      <c r="D33" s="4">
        <v>10680092.050000001</v>
      </c>
      <c r="E33" s="5">
        <v>0</v>
      </c>
      <c r="F33" s="4">
        <f>D33-E33</f>
        <v>10680092.050000001</v>
      </c>
      <c r="G33" s="4">
        <v>71172.539999999994</v>
      </c>
      <c r="H33" s="4">
        <v>0</v>
      </c>
      <c r="I33" s="4">
        <v>0</v>
      </c>
      <c r="J33" s="4">
        <f>G33-H33-I33</f>
        <v>71172.539999999994</v>
      </c>
      <c r="K33" s="4">
        <v>1144936.8899999999</v>
      </c>
      <c r="L33" s="6">
        <f>(F33+J33)/C33</f>
        <v>502.55993035104939</v>
      </c>
      <c r="M33" s="6">
        <f>K33/C33</f>
        <v>53.519230122002519</v>
      </c>
      <c r="N33" s="7">
        <f>(F33+J33+K33)/C33</f>
        <v>556.07916047305196</v>
      </c>
    </row>
    <row r="34" spans="1:14" ht="15" customHeight="1">
      <c r="A34" s="1" t="s">
        <v>37</v>
      </c>
      <c r="B34" s="2" t="s">
        <v>4</v>
      </c>
      <c r="C34" s="3">
        <v>42733</v>
      </c>
      <c r="D34" s="4">
        <v>17344002.649999999</v>
      </c>
      <c r="E34" s="5">
        <v>0</v>
      </c>
      <c r="F34" s="4">
        <f>D34-E34</f>
        <v>17344002.649999999</v>
      </c>
      <c r="G34" s="4">
        <v>520413.51</v>
      </c>
      <c r="H34" s="4">
        <v>0</v>
      </c>
      <c r="I34" s="4">
        <v>0</v>
      </c>
      <c r="J34" s="4">
        <f>G34-H34-I34</f>
        <v>520413.51</v>
      </c>
      <c r="K34" s="4">
        <v>6511520.3099999996</v>
      </c>
      <c r="L34" s="6">
        <f>(F34+J34)/C34</f>
        <v>418.04732080593453</v>
      </c>
      <c r="M34" s="6">
        <f>K34/C34</f>
        <v>152.37685886785388</v>
      </c>
      <c r="N34" s="7">
        <f>(F34+J34+K34)/C34</f>
        <v>570.42417967378833</v>
      </c>
    </row>
    <row r="35" spans="1:14" ht="15" customHeight="1">
      <c r="A35" s="1" t="s">
        <v>64</v>
      </c>
      <c r="B35" s="2" t="s">
        <v>7</v>
      </c>
      <c r="C35" s="3">
        <v>23698</v>
      </c>
      <c r="D35" s="4">
        <v>6439694.3300000001</v>
      </c>
      <c r="E35" s="5">
        <v>0</v>
      </c>
      <c r="F35" s="4">
        <f>D35-E35</f>
        <v>6439694.3300000001</v>
      </c>
      <c r="G35" s="4">
        <v>130237.48</v>
      </c>
      <c r="H35" s="4">
        <v>0</v>
      </c>
      <c r="I35" s="4">
        <v>0</v>
      </c>
      <c r="J35" s="4">
        <f>G35-H35-I35</f>
        <v>130237.48</v>
      </c>
      <c r="K35" s="4">
        <v>1684280.48</v>
      </c>
      <c r="L35" s="6">
        <f>(F35+J35)/C35</f>
        <v>277.23570807663094</v>
      </c>
      <c r="M35" s="6">
        <f>K35/C35</f>
        <v>71.072684614735422</v>
      </c>
      <c r="N35" s="7">
        <f>(F35+J35+K35)/C35</f>
        <v>348.30839269136641</v>
      </c>
    </row>
    <row r="36" spans="1:14" ht="15" customHeight="1">
      <c r="A36" s="1" t="s">
        <v>43</v>
      </c>
      <c r="B36" s="2" t="s">
        <v>7</v>
      </c>
      <c r="C36" s="3">
        <v>46555</v>
      </c>
      <c r="D36" s="4">
        <v>14240679.310000001</v>
      </c>
      <c r="E36" s="5">
        <v>0</v>
      </c>
      <c r="F36" s="4">
        <f>D36-E36</f>
        <v>14240679.310000001</v>
      </c>
      <c r="G36" s="4">
        <v>812910.55</v>
      </c>
      <c r="H36" s="4">
        <v>0</v>
      </c>
      <c r="I36" s="4">
        <v>0</v>
      </c>
      <c r="J36" s="4">
        <f>G36-H36-I36</f>
        <v>812910.55</v>
      </c>
      <c r="K36" s="4">
        <v>5262133.3899999997</v>
      </c>
      <c r="L36" s="6">
        <f>(F36+J36)/C36</f>
        <v>323.35065750187954</v>
      </c>
      <c r="M36" s="6">
        <f>K36/C36</f>
        <v>113.03046697454623</v>
      </c>
      <c r="N36" s="7">
        <f>(F36+J36+K36)/C36</f>
        <v>436.38112447642573</v>
      </c>
    </row>
    <row r="37" spans="1:14" ht="15" customHeight="1">
      <c r="A37" s="1" t="s">
        <v>27</v>
      </c>
      <c r="B37" s="2" t="s">
        <v>3</v>
      </c>
      <c r="C37" s="3">
        <v>24343</v>
      </c>
      <c r="D37" s="4">
        <v>6876504.1600000001</v>
      </c>
      <c r="E37" s="5">
        <v>0</v>
      </c>
      <c r="F37" s="4">
        <f>D37-E37</f>
        <v>6876504.1600000001</v>
      </c>
      <c r="G37" s="4">
        <v>369944.98</v>
      </c>
      <c r="H37" s="4">
        <v>0</v>
      </c>
      <c r="I37" s="4">
        <v>0</v>
      </c>
      <c r="J37" s="4">
        <f>G37-H37-I37</f>
        <v>369944.98</v>
      </c>
      <c r="K37" s="4">
        <v>5071528.41</v>
      </c>
      <c r="L37" s="6">
        <f>(F37+J37)/C37</f>
        <v>297.68102288132116</v>
      </c>
      <c r="M37" s="6">
        <f>K37/C37</f>
        <v>208.33621205274616</v>
      </c>
      <c r="N37" s="7">
        <f>(F37+J37+K37)/C37</f>
        <v>506.01723493406735</v>
      </c>
    </row>
    <row r="38" spans="1:14" ht="15" customHeight="1">
      <c r="A38" s="1" t="s">
        <v>65</v>
      </c>
      <c r="B38" s="2" t="s">
        <v>1</v>
      </c>
      <c r="C38" s="3">
        <v>21867</v>
      </c>
      <c r="D38" s="4">
        <v>7826786.75</v>
      </c>
      <c r="E38" s="5">
        <v>0</v>
      </c>
      <c r="F38" s="4">
        <f>D38-E38</f>
        <v>7826786.75</v>
      </c>
      <c r="G38" s="4">
        <v>298887.49</v>
      </c>
      <c r="H38" s="4">
        <v>0</v>
      </c>
      <c r="I38" s="4">
        <v>0</v>
      </c>
      <c r="J38" s="4">
        <f>G38-H38-I38</f>
        <v>298887.49</v>
      </c>
      <c r="K38" s="4">
        <v>1549773.34</v>
      </c>
      <c r="L38" s="6">
        <f>(F38+J38)/C38</f>
        <v>371.59529153519003</v>
      </c>
      <c r="M38" s="6">
        <f>K38/C38</f>
        <v>70.872700416152199</v>
      </c>
      <c r="N38" s="7">
        <f>(F38+J38+K38)/C38</f>
        <v>442.46799195134219</v>
      </c>
    </row>
    <row r="39" spans="1:14" ht="15" customHeight="1">
      <c r="A39" s="1" t="s">
        <v>48</v>
      </c>
      <c r="B39" s="2" t="s">
        <v>4</v>
      </c>
      <c r="C39" s="3">
        <v>22739</v>
      </c>
      <c r="D39" s="4">
        <v>7537344.46</v>
      </c>
      <c r="E39" s="5">
        <v>0</v>
      </c>
      <c r="F39" s="4">
        <f>D39-E39</f>
        <v>7537344.46</v>
      </c>
      <c r="G39" s="4">
        <v>114928.83</v>
      </c>
      <c r="H39" s="4">
        <v>0</v>
      </c>
      <c r="I39" s="4">
        <v>0</v>
      </c>
      <c r="J39" s="4">
        <f>G39-H39-I39</f>
        <v>114928.83</v>
      </c>
      <c r="K39" s="4">
        <v>2215044.4300000002</v>
      </c>
      <c r="L39" s="6">
        <f>(F39+J39)/C39</f>
        <v>336.5263771493909</v>
      </c>
      <c r="M39" s="6">
        <f>K39/C39</f>
        <v>97.411690487708356</v>
      </c>
      <c r="N39" s="7">
        <f>(F39+J39+K39)/C39</f>
        <v>433.93806763709927</v>
      </c>
    </row>
    <row r="40" spans="1:14" ht="15" customHeight="1">
      <c r="A40" s="1" t="s">
        <v>34</v>
      </c>
      <c r="B40" s="2" t="s">
        <v>7</v>
      </c>
      <c r="C40" s="3">
        <v>27633</v>
      </c>
      <c r="D40" s="4">
        <v>8906178.5800000001</v>
      </c>
      <c r="E40" s="5">
        <v>0</v>
      </c>
      <c r="F40" s="4">
        <f>D40-E40</f>
        <v>8906178.5800000001</v>
      </c>
      <c r="G40" s="4">
        <v>212843.31</v>
      </c>
      <c r="H40" s="4">
        <v>0</v>
      </c>
      <c r="I40" s="4">
        <v>0</v>
      </c>
      <c r="J40" s="4">
        <f>G40-H40-I40</f>
        <v>212843.31</v>
      </c>
      <c r="K40" s="4">
        <v>7027692.6200000001</v>
      </c>
      <c r="L40" s="6">
        <f>(F40+J40)/C40</f>
        <v>330.00477291644052</v>
      </c>
      <c r="M40" s="6">
        <f>K40/C40</f>
        <v>254.32246299714112</v>
      </c>
      <c r="N40" s="7">
        <f>(F40+J40+K40)/C40</f>
        <v>584.3272359135816</v>
      </c>
    </row>
    <row r="41" spans="1:14" ht="15" customHeight="1">
      <c r="A41" s="1" t="s">
        <v>21</v>
      </c>
      <c r="B41" s="2" t="s">
        <v>6</v>
      </c>
      <c r="C41" s="3">
        <v>21144</v>
      </c>
      <c r="D41" s="4">
        <v>10129983.359999999</v>
      </c>
      <c r="E41" s="5">
        <v>0</v>
      </c>
      <c r="F41" s="4">
        <f>D41-E41</f>
        <v>10129983.359999999</v>
      </c>
      <c r="G41" s="4">
        <v>535033.31999999995</v>
      </c>
      <c r="H41" s="4">
        <v>0</v>
      </c>
      <c r="I41" s="4">
        <v>0</v>
      </c>
      <c r="J41" s="4">
        <f>G41-H41-I41</f>
        <v>535033.31999999995</v>
      </c>
      <c r="K41" s="4">
        <v>5033483.5</v>
      </c>
      <c r="L41" s="6">
        <f>(F41+J41)/C41</f>
        <v>504.39919977298524</v>
      </c>
      <c r="M41" s="6">
        <f>K41/C41</f>
        <v>238.05729757850926</v>
      </c>
      <c r="N41" s="7">
        <f>(F41+J41+K41)/C41</f>
        <v>742.45649735149448</v>
      </c>
    </row>
    <row r="42" spans="1:14" ht="15" customHeight="1">
      <c r="A42" s="1" t="s">
        <v>31</v>
      </c>
      <c r="B42" s="2" t="s">
        <v>2</v>
      </c>
      <c r="C42" s="3">
        <v>31666</v>
      </c>
      <c r="D42" s="4">
        <v>11882603.18</v>
      </c>
      <c r="E42" s="5">
        <v>0</v>
      </c>
      <c r="F42" s="4">
        <f>D42-E42</f>
        <v>11882603.18</v>
      </c>
      <c r="G42" s="4">
        <v>238182.66</v>
      </c>
      <c r="H42" s="4">
        <v>0</v>
      </c>
      <c r="I42" s="4">
        <v>0</v>
      </c>
      <c r="J42" s="4">
        <f>G42-H42-I42</f>
        <v>238182.66</v>
      </c>
      <c r="K42" s="4">
        <v>4665209.8600000003</v>
      </c>
      <c r="L42" s="6">
        <f>(F42+J42)/C42</f>
        <v>382.76971641508243</v>
      </c>
      <c r="M42" s="6">
        <f>K42/C42</f>
        <v>147.32551822143625</v>
      </c>
      <c r="N42" s="7">
        <f>(F42+J42+K42)/C42</f>
        <v>530.09523463651863</v>
      </c>
    </row>
    <row r="43" spans="1:14" ht="15" customHeight="1">
      <c r="A43" s="1" t="s">
        <v>57</v>
      </c>
      <c r="B43" s="2" t="s">
        <v>7</v>
      </c>
      <c r="C43" s="3">
        <v>38548</v>
      </c>
      <c r="D43" s="4">
        <v>9477408.1600000001</v>
      </c>
      <c r="E43" s="5">
        <v>0</v>
      </c>
      <c r="F43" s="4">
        <f>D43-E43</f>
        <v>9477408.1600000001</v>
      </c>
      <c r="G43" s="4">
        <v>385477.36</v>
      </c>
      <c r="H43" s="4">
        <v>0</v>
      </c>
      <c r="I43" s="4">
        <v>0</v>
      </c>
      <c r="J43" s="4">
        <f>G43-H43-I43</f>
        <v>385477.36</v>
      </c>
      <c r="K43" s="4">
        <v>4061013.47</v>
      </c>
      <c r="L43" s="6">
        <f>(F43+J43)/C43</f>
        <v>255.85985057590534</v>
      </c>
      <c r="M43" s="6">
        <f>K43/C43</f>
        <v>105.34952448894884</v>
      </c>
      <c r="N43" s="7">
        <f>(F43+J43+K43)/C43</f>
        <v>361.20937506485421</v>
      </c>
    </row>
    <row r="44" spans="1:14" ht="15" customHeight="1">
      <c r="A44" s="1" t="s">
        <v>36</v>
      </c>
      <c r="B44" s="2" t="s">
        <v>4</v>
      </c>
      <c r="C44" s="3">
        <v>20928</v>
      </c>
      <c r="D44" s="4">
        <v>7396583.9500000002</v>
      </c>
      <c r="E44" s="5">
        <v>0</v>
      </c>
      <c r="F44" s="4">
        <f>D44-E44</f>
        <v>7396583.9500000002</v>
      </c>
      <c r="G44" s="4">
        <v>246940.49</v>
      </c>
      <c r="H44" s="4">
        <v>0</v>
      </c>
      <c r="I44" s="4">
        <v>0</v>
      </c>
      <c r="J44" s="4">
        <f>G44-H44-I44</f>
        <v>246940.49</v>
      </c>
      <c r="K44" s="4">
        <v>4200071.26</v>
      </c>
      <c r="L44" s="6">
        <f>(F44+J44)/C44</f>
        <v>365.22956995412846</v>
      </c>
      <c r="M44" s="6">
        <f>K44/C44</f>
        <v>200.69147840214066</v>
      </c>
      <c r="N44" s="7">
        <f>(F44+J44+K44)/C44</f>
        <v>565.92104835626913</v>
      </c>
    </row>
    <row r="45" spans="1:14" ht="15" customHeight="1">
      <c r="A45" s="1" t="s">
        <v>55</v>
      </c>
      <c r="B45" s="2" t="s">
        <v>4</v>
      </c>
      <c r="C45" s="3">
        <v>22367</v>
      </c>
      <c r="D45" s="4">
        <v>7668866.9199999999</v>
      </c>
      <c r="E45" s="5">
        <v>0</v>
      </c>
      <c r="F45" s="4">
        <f>D45-E45</f>
        <v>7668866.9199999999</v>
      </c>
      <c r="G45" s="4">
        <v>220905.75</v>
      </c>
      <c r="H45" s="4">
        <v>0</v>
      </c>
      <c r="I45" s="4">
        <v>0</v>
      </c>
      <c r="J45" s="4">
        <f>G45-H45-I45</f>
        <v>220905.75</v>
      </c>
      <c r="K45" s="4">
        <v>1288716.6599999999</v>
      </c>
      <c r="L45" s="6">
        <f>(F45+J45)/C45</f>
        <v>352.74165824652391</v>
      </c>
      <c r="M45" s="6">
        <f>K45/C45</f>
        <v>57.616875754459691</v>
      </c>
      <c r="N45" s="7">
        <f>(F45+J45+K45)/C45</f>
        <v>410.35853400098358</v>
      </c>
    </row>
    <row r="46" spans="1:14" ht="15" customHeight="1">
      <c r="A46" s="1" t="s">
        <v>47</v>
      </c>
      <c r="B46" s="2" t="s">
        <v>4</v>
      </c>
      <c r="C46" s="3">
        <v>29943</v>
      </c>
      <c r="D46" s="4">
        <v>8440435.9299999997</v>
      </c>
      <c r="E46" s="5">
        <v>0</v>
      </c>
      <c r="F46" s="4">
        <f>D46-E46</f>
        <v>8440435.9299999997</v>
      </c>
      <c r="G46" s="4">
        <v>250276.23</v>
      </c>
      <c r="H46" s="4">
        <v>0</v>
      </c>
      <c r="I46" s="4">
        <v>0</v>
      </c>
      <c r="J46" s="4">
        <f>G46-H46-I46</f>
        <v>250276.23</v>
      </c>
      <c r="K46" s="4">
        <v>3519477.19</v>
      </c>
      <c r="L46" s="6">
        <f>(F46+J46)/C46</f>
        <v>290.24186487659887</v>
      </c>
      <c r="M46" s="6">
        <f>K46/C46</f>
        <v>117.53923087199011</v>
      </c>
      <c r="N46" s="7">
        <f>(F46+J46+K46)/C46</f>
        <v>407.781095748589</v>
      </c>
    </row>
    <row r="47" spans="1:14" ht="15" customHeight="1">
      <c r="A47" s="1" t="s">
        <v>45</v>
      </c>
      <c r="B47" s="2" t="s">
        <v>5</v>
      </c>
      <c r="C47" s="3">
        <v>41700</v>
      </c>
      <c r="D47" s="4">
        <v>18303026.870000001</v>
      </c>
      <c r="E47" s="5">
        <v>0</v>
      </c>
      <c r="F47" s="4">
        <f>D47-E47</f>
        <v>18303026.870000001</v>
      </c>
      <c r="G47" s="4">
        <v>740625.27</v>
      </c>
      <c r="H47" s="4">
        <v>0</v>
      </c>
      <c r="I47" s="4">
        <v>0</v>
      </c>
      <c r="J47" s="4">
        <f>G47-H47-I47</f>
        <v>740625.27</v>
      </c>
      <c r="K47" s="4">
        <v>4522261.09</v>
      </c>
      <c r="L47" s="6">
        <f>(F47+J47)/C47</f>
        <v>456.68230551558753</v>
      </c>
      <c r="M47" s="6">
        <f>K47/C47</f>
        <v>108.44750815347722</v>
      </c>
      <c r="N47" s="7">
        <f>(F47+J47+K47)/C47</f>
        <v>565.12981366906479</v>
      </c>
    </row>
    <row r="48" spans="1:14" ht="15" customHeight="1">
      <c r="A48" s="1" t="s">
        <v>26</v>
      </c>
      <c r="B48" s="2" t="s">
        <v>6</v>
      </c>
      <c r="C48" s="3">
        <v>48768</v>
      </c>
      <c r="D48" s="4">
        <v>22137076.82</v>
      </c>
      <c r="E48" s="5">
        <v>0</v>
      </c>
      <c r="F48" s="4">
        <f>D48-E48</f>
        <v>22137076.82</v>
      </c>
      <c r="G48" s="4">
        <v>904312.6</v>
      </c>
      <c r="H48" s="4">
        <v>0</v>
      </c>
      <c r="I48" s="4">
        <v>0</v>
      </c>
      <c r="J48" s="4">
        <f>G48-H48-I48</f>
        <v>904312.6</v>
      </c>
      <c r="K48" s="4">
        <v>8012599.9199999999</v>
      </c>
      <c r="L48" s="6">
        <f>(F48+J48)/C48</f>
        <v>472.46943528543312</v>
      </c>
      <c r="M48" s="6">
        <f>K48/C48</f>
        <v>164.3003592519685</v>
      </c>
      <c r="N48" s="7">
        <f>(F48+J48+K48)/C48</f>
        <v>636.76979453740159</v>
      </c>
    </row>
    <row r="49" spans="1:14" ht="15" customHeight="1">
      <c r="A49" s="1" t="s">
        <v>51</v>
      </c>
      <c r="B49" s="2" t="s">
        <v>7</v>
      </c>
      <c r="C49" s="3">
        <v>39062</v>
      </c>
      <c r="D49" s="4">
        <v>13635960.359999999</v>
      </c>
      <c r="E49" s="5">
        <v>0</v>
      </c>
      <c r="F49" s="4">
        <f>D49-E49</f>
        <v>13635960.359999999</v>
      </c>
      <c r="G49" s="4">
        <v>1539583.78</v>
      </c>
      <c r="H49" s="4">
        <v>0</v>
      </c>
      <c r="I49" s="4">
        <v>0</v>
      </c>
      <c r="J49" s="4">
        <f>G49-H49-I49</f>
        <v>1539583.78</v>
      </c>
      <c r="K49" s="4">
        <v>4362921.99</v>
      </c>
      <c r="L49" s="6">
        <f>(F49+J49)/C49</f>
        <v>388.49890276995541</v>
      </c>
      <c r="M49" s="6">
        <f>K49/C49</f>
        <v>111.69223260457734</v>
      </c>
      <c r="N49" s="7">
        <f>(F49+J49+K49)/C49</f>
        <v>500.19113537453279</v>
      </c>
    </row>
    <row r="50" spans="1:14" ht="15" customHeight="1">
      <c r="A50" s="1" t="s">
        <v>30</v>
      </c>
      <c r="B50" s="2" t="s">
        <v>6</v>
      </c>
      <c r="C50" s="3">
        <v>33730</v>
      </c>
      <c r="D50" s="4">
        <v>13503588.939999999</v>
      </c>
      <c r="E50" s="5">
        <v>0</v>
      </c>
      <c r="F50" s="4">
        <f>D50-E50</f>
        <v>13503588.939999999</v>
      </c>
      <c r="G50" s="4">
        <v>519490.76</v>
      </c>
      <c r="H50" s="4">
        <v>0</v>
      </c>
      <c r="I50" s="4">
        <v>0</v>
      </c>
      <c r="J50" s="4">
        <f>G50-H50-I50</f>
        <v>519490.76</v>
      </c>
      <c r="K50" s="4">
        <v>5361771.47</v>
      </c>
      <c r="L50" s="6">
        <f>(F50+J50)/C50</f>
        <v>415.74502520011856</v>
      </c>
      <c r="M50" s="6">
        <f>K50/C50</f>
        <v>158.96150222353987</v>
      </c>
      <c r="N50" s="7">
        <f>(F50+J50+K50)/C50</f>
        <v>574.70652742365837</v>
      </c>
    </row>
    <row r="51" spans="1:14" ht="15" customHeight="1">
      <c r="A51" s="1" t="s">
        <v>69</v>
      </c>
      <c r="B51" s="2" t="s">
        <v>5</v>
      </c>
      <c r="C51" s="3">
        <v>29282</v>
      </c>
      <c r="D51" s="4">
        <v>17254636.52</v>
      </c>
      <c r="E51" s="5">
        <v>0</v>
      </c>
      <c r="F51" s="4">
        <f>D51-E51</f>
        <v>17254636.52</v>
      </c>
      <c r="G51" s="4">
        <v>598092.22</v>
      </c>
      <c r="H51" s="4">
        <v>0</v>
      </c>
      <c r="I51" s="4">
        <v>0</v>
      </c>
      <c r="J51" s="4">
        <f>G51-H51-I51</f>
        <v>598092.22</v>
      </c>
      <c r="K51" s="4">
        <v>7559540.9400000004</v>
      </c>
      <c r="L51" s="6">
        <f>(F51+J51)/C51</f>
        <v>609.6826972201352</v>
      </c>
      <c r="M51" s="6">
        <f>K51/C51</f>
        <v>258.16340892015575</v>
      </c>
      <c r="N51" s="7">
        <f>(F51+J51+K51)/C51</f>
        <v>867.846106140291</v>
      </c>
    </row>
    <row r="52" spans="1:14" ht="15" customHeight="1">
      <c r="A52" s="1" t="s">
        <v>40</v>
      </c>
      <c r="B52" s="2" t="s">
        <v>7</v>
      </c>
      <c r="C52" s="3">
        <v>21774</v>
      </c>
      <c r="D52" s="4">
        <v>7802004.6500000004</v>
      </c>
      <c r="E52" s="5">
        <v>0</v>
      </c>
      <c r="F52" s="4">
        <f>D52-E52</f>
        <v>7802004.6500000004</v>
      </c>
      <c r="G52" s="4">
        <v>260743.19</v>
      </c>
      <c r="H52" s="4">
        <v>0</v>
      </c>
      <c r="I52" s="4">
        <v>0</v>
      </c>
      <c r="J52" s="4">
        <f>G52-H52-I52</f>
        <v>260743.19</v>
      </c>
      <c r="K52" s="4">
        <v>2222962.79</v>
      </c>
      <c r="L52" s="6">
        <f>(F52+J52)/C52</f>
        <v>370.29245154771752</v>
      </c>
      <c r="M52" s="6">
        <f>K52/C52</f>
        <v>102.09253191880224</v>
      </c>
      <c r="N52" s="7">
        <f>(F52+J52+K52)/C52</f>
        <v>472.38498346651971</v>
      </c>
    </row>
    <row r="53" spans="1:14" ht="15" customHeight="1">
      <c r="A53" s="1" t="s">
        <v>20</v>
      </c>
      <c r="B53" s="2" t="s">
        <v>5</v>
      </c>
      <c r="C53" s="3">
        <v>31571</v>
      </c>
      <c r="D53" s="4">
        <v>37088283.490000002</v>
      </c>
      <c r="E53" s="5">
        <v>0</v>
      </c>
      <c r="F53" s="4">
        <f>D53-E53</f>
        <v>37088283.490000002</v>
      </c>
      <c r="G53" s="4">
        <v>4015959.93</v>
      </c>
      <c r="H53" s="4">
        <v>0</v>
      </c>
      <c r="I53" s="4">
        <v>0</v>
      </c>
      <c r="J53" s="4">
        <f>G53-H53-I53</f>
        <v>4015959.93</v>
      </c>
      <c r="K53" s="4">
        <v>6273986.3600000003</v>
      </c>
      <c r="L53" s="6">
        <f>(F53+J53)/C53</f>
        <v>1301.9620354122455</v>
      </c>
      <c r="M53" s="6">
        <f>K53/C53</f>
        <v>198.72624750562227</v>
      </c>
      <c r="N53" s="7">
        <f>(F53+J53+K53)/C53</f>
        <v>1500.6882829178678</v>
      </c>
    </row>
    <row r="54" spans="1:14" ht="15" customHeight="1">
      <c r="A54" s="1" t="s">
        <v>33</v>
      </c>
      <c r="B54" s="2" t="s">
        <v>7</v>
      </c>
      <c r="C54" s="3">
        <v>25455</v>
      </c>
      <c r="D54" s="4">
        <v>9697782.8699999992</v>
      </c>
      <c r="E54" s="5">
        <v>0</v>
      </c>
      <c r="F54" s="4">
        <f>D54-E54</f>
        <v>9697782.8699999992</v>
      </c>
      <c r="G54" s="4">
        <v>124693.15</v>
      </c>
      <c r="H54" s="4">
        <v>0</v>
      </c>
      <c r="I54" s="4">
        <v>0</v>
      </c>
      <c r="J54" s="4">
        <f>G54-H54-I54</f>
        <v>124693.15</v>
      </c>
      <c r="K54" s="4">
        <v>3205262.18</v>
      </c>
      <c r="L54" s="6">
        <f>(F54+J54)/C54</f>
        <v>385.87609585543112</v>
      </c>
      <c r="M54" s="6">
        <f>K54/C54</f>
        <v>125.91876566489884</v>
      </c>
      <c r="N54" s="7">
        <f>(F54+J54+K54)/C54</f>
        <v>511.79486152032996</v>
      </c>
    </row>
    <row r="55" spans="1:14" ht="15" customHeight="1">
      <c r="A55" s="1" t="s">
        <v>35</v>
      </c>
      <c r="B55" s="2" t="s">
        <v>3</v>
      </c>
      <c r="C55" s="3">
        <v>34329</v>
      </c>
      <c r="D55" s="4">
        <v>15131795.09</v>
      </c>
      <c r="E55" s="5">
        <v>0</v>
      </c>
      <c r="F55" s="4">
        <f>D55-E55</f>
        <v>15131795.09</v>
      </c>
      <c r="G55" s="4">
        <v>318091.56</v>
      </c>
      <c r="H55" s="4">
        <v>0</v>
      </c>
      <c r="I55" s="4">
        <v>0</v>
      </c>
      <c r="J55" s="4">
        <f>G55-H55-I55</f>
        <v>318091.56</v>
      </c>
      <c r="K55" s="4">
        <v>4707791.08</v>
      </c>
      <c r="L55" s="6">
        <f>(F55+J55)/C55</f>
        <v>450.05350141279968</v>
      </c>
      <c r="M55" s="6">
        <f>K55/C55</f>
        <v>137.13743715226192</v>
      </c>
      <c r="N55" s="7">
        <f>(F55+J55+K55)/C55</f>
        <v>587.19093856506163</v>
      </c>
    </row>
    <row r="56" spans="1:14">
      <c r="A56" s="1" t="s">
        <v>28</v>
      </c>
      <c r="B56" s="2" t="s">
        <v>2</v>
      </c>
      <c r="C56" s="3">
        <v>26899</v>
      </c>
      <c r="D56" s="4">
        <v>9171862.2400000002</v>
      </c>
      <c r="E56" s="5">
        <v>0</v>
      </c>
      <c r="F56" s="4">
        <f>D56-E56</f>
        <v>9171862.2400000002</v>
      </c>
      <c r="G56" s="4">
        <v>186361.01</v>
      </c>
      <c r="H56" s="4">
        <v>0</v>
      </c>
      <c r="I56" s="4">
        <v>0</v>
      </c>
      <c r="J56" s="4">
        <f>G56-H56-I56</f>
        <v>186361.01</v>
      </c>
      <c r="K56" s="4">
        <v>4371839.07</v>
      </c>
      <c r="L56" s="6">
        <f>(F56+J56)/C56</f>
        <v>347.90227331871074</v>
      </c>
      <c r="M56" s="6">
        <f>K56/C56</f>
        <v>162.52794044388267</v>
      </c>
      <c r="N56" s="7">
        <f>(F56+J56+K56)/C56</f>
        <v>510.43021376259344</v>
      </c>
    </row>
  </sheetData>
  <sortState ref="A10:N56">
    <sortCondition ref="A10:A56"/>
  </sortState>
  <mergeCells count="4">
    <mergeCell ref="A3:N3"/>
    <mergeCell ref="A4:N4"/>
    <mergeCell ref="D8:K8"/>
    <mergeCell ref="L8:N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zoomScaleNormal="100" workbookViewId="0">
      <selection activeCell="R9" sqref="R9"/>
    </sheetView>
  </sheetViews>
  <sheetFormatPr baseColWidth="10" defaultColWidth="7.109375" defaultRowHeight="18"/>
  <cols>
    <col min="1" max="1" width="28.109375" style="58" customWidth="1"/>
    <col min="2" max="2" width="15.6640625" style="58" customWidth="1"/>
    <col min="3" max="3" width="11" style="59" customWidth="1"/>
    <col min="4" max="4" width="14.109375" style="58" hidden="1" customWidth="1"/>
    <col min="5" max="5" width="12.6640625" style="58" hidden="1" customWidth="1"/>
    <col min="6" max="6" width="14.44140625" style="58" hidden="1" customWidth="1"/>
    <col min="7" max="7" width="14.33203125" style="60" hidden="1" customWidth="1"/>
    <col min="8" max="8" width="12.6640625" style="58" hidden="1" customWidth="1"/>
    <col min="9" max="9" width="13.5546875" style="58" hidden="1" customWidth="1"/>
    <col min="10" max="10" width="13.6640625" style="58" hidden="1" customWidth="1"/>
    <col min="11" max="11" width="16.5546875" style="58" hidden="1" customWidth="1"/>
    <col min="12" max="12" width="15.44140625" style="58" customWidth="1"/>
    <col min="13" max="13" width="14.88671875" style="58" customWidth="1"/>
    <col min="14" max="14" width="18" style="58" customWidth="1"/>
    <col min="15" max="16384" width="7.109375" style="58"/>
  </cols>
  <sheetData>
    <row r="1" spans="1:14" s="41" customFormat="1" ht="16.8">
      <c r="C1" s="42"/>
      <c r="D1" s="43"/>
      <c r="E1" s="43"/>
      <c r="F1" s="43"/>
      <c r="G1" s="43"/>
      <c r="H1" s="43"/>
      <c r="I1" s="43"/>
      <c r="J1" s="43"/>
      <c r="K1" s="43"/>
      <c r="M1" s="44"/>
    </row>
    <row r="2" spans="1:14" s="41" customFormat="1" ht="24" customHeight="1">
      <c r="A2" s="12"/>
      <c r="B2" s="12"/>
      <c r="C2" s="13"/>
      <c r="D2" s="12"/>
      <c r="E2" s="12"/>
      <c r="F2" s="12"/>
      <c r="G2" s="14"/>
      <c r="H2" s="12"/>
      <c r="I2" s="12"/>
      <c r="J2" s="12"/>
      <c r="K2" s="12"/>
      <c r="L2" s="12"/>
      <c r="M2" s="12"/>
    </row>
    <row r="3" spans="1:14" s="41" customFormat="1" ht="39" customHeight="1">
      <c r="A3" s="15" t="s">
        <v>73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41" customFormat="1" ht="21.6">
      <c r="A4" s="45" t="s">
        <v>66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s="41" customFormat="1" ht="16.8">
      <c r="A5" s="61" t="s">
        <v>74</v>
      </c>
      <c r="B5" s="46"/>
      <c r="C5" s="47"/>
      <c r="D5" s="48"/>
      <c r="E5" s="48"/>
      <c r="F5" s="48"/>
      <c r="G5" s="48"/>
      <c r="H5" s="48"/>
      <c r="I5" s="48"/>
      <c r="J5" s="48"/>
      <c r="K5" s="48"/>
      <c r="L5" s="49"/>
      <c r="M5" s="50"/>
    </row>
    <row r="6" spans="1:14" s="41" customFormat="1" ht="16.8">
      <c r="A6" s="62" t="s">
        <v>8</v>
      </c>
      <c r="B6" s="52"/>
      <c r="C6" s="53"/>
      <c r="D6" s="54"/>
      <c r="E6" s="54"/>
      <c r="F6" s="54"/>
      <c r="G6" s="54"/>
      <c r="H6" s="54"/>
      <c r="I6" s="54"/>
      <c r="J6" s="49"/>
      <c r="K6" s="54"/>
      <c r="L6" s="49"/>
      <c r="M6" s="50"/>
    </row>
    <row r="7" spans="1:14" s="41" customFormat="1" ht="16.8">
      <c r="A7" s="51"/>
      <c r="B7" s="52"/>
      <c r="C7" s="53"/>
      <c r="D7" s="54"/>
      <c r="E7" s="54"/>
      <c r="F7" s="54"/>
      <c r="G7" s="54"/>
      <c r="H7" s="54"/>
      <c r="I7" s="54"/>
      <c r="J7" s="49"/>
      <c r="K7" s="54"/>
      <c r="L7" s="49"/>
      <c r="M7" s="50"/>
    </row>
    <row r="8" spans="1:14">
      <c r="A8" s="52"/>
      <c r="B8" s="52"/>
      <c r="C8" s="53"/>
      <c r="D8" s="26" t="s">
        <v>9</v>
      </c>
      <c r="E8" s="27"/>
      <c r="F8" s="27"/>
      <c r="G8" s="27"/>
      <c r="H8" s="27"/>
      <c r="I8" s="27"/>
      <c r="J8" s="27"/>
      <c r="K8" s="28"/>
      <c r="L8" s="55" t="s">
        <v>10</v>
      </c>
      <c r="M8" s="56"/>
      <c r="N8" s="57"/>
    </row>
    <row r="9" spans="1:14" ht="50.4">
      <c r="A9" s="32" t="s">
        <v>11</v>
      </c>
      <c r="B9" s="32" t="s">
        <v>12</v>
      </c>
      <c r="C9" s="32" t="s">
        <v>13</v>
      </c>
      <c r="D9" s="33" t="s">
        <v>14</v>
      </c>
      <c r="E9" s="33" t="s">
        <v>15</v>
      </c>
      <c r="F9" s="33" t="s">
        <v>60</v>
      </c>
      <c r="G9" s="33" t="s">
        <v>16</v>
      </c>
      <c r="H9" s="33" t="s">
        <v>63</v>
      </c>
      <c r="I9" s="33" t="s">
        <v>62</v>
      </c>
      <c r="J9" s="33" t="s">
        <v>61</v>
      </c>
      <c r="K9" s="33" t="s">
        <v>17</v>
      </c>
      <c r="L9" s="34" t="s">
        <v>18</v>
      </c>
      <c r="M9" s="34" t="s">
        <v>17</v>
      </c>
      <c r="N9" s="35" t="s">
        <v>19</v>
      </c>
    </row>
    <row r="10" spans="1:14">
      <c r="A10" s="1" t="s">
        <v>20</v>
      </c>
      <c r="B10" s="2" t="s">
        <v>5</v>
      </c>
      <c r="C10" s="3">
        <v>31571</v>
      </c>
      <c r="D10" s="4">
        <v>37088283.490000002</v>
      </c>
      <c r="E10" s="5">
        <v>0</v>
      </c>
      <c r="F10" s="4">
        <f>D10-E10</f>
        <v>37088283.490000002</v>
      </c>
      <c r="G10" s="4">
        <v>4015959.93</v>
      </c>
      <c r="H10" s="4">
        <v>0</v>
      </c>
      <c r="I10" s="4">
        <v>0</v>
      </c>
      <c r="J10" s="4">
        <f>G10-H10-I10</f>
        <v>4015959.93</v>
      </c>
      <c r="K10" s="4">
        <v>6273986.3600000003</v>
      </c>
      <c r="L10" s="6">
        <f>(F10+J10)/C10</f>
        <v>1301.9620354122455</v>
      </c>
      <c r="M10" s="6">
        <f>K10/C10</f>
        <v>198.72624750562227</v>
      </c>
      <c r="N10" s="7">
        <f>(F10+J10+K10)/C10</f>
        <v>1500.6882829178678</v>
      </c>
    </row>
    <row r="11" spans="1:14">
      <c r="A11" s="1" t="s">
        <v>69</v>
      </c>
      <c r="B11" s="2" t="s">
        <v>5</v>
      </c>
      <c r="C11" s="3">
        <v>29282</v>
      </c>
      <c r="D11" s="4">
        <v>17254636.52</v>
      </c>
      <c r="E11" s="5">
        <v>0</v>
      </c>
      <c r="F11" s="4">
        <f>D11-E11</f>
        <v>17254636.52</v>
      </c>
      <c r="G11" s="4">
        <v>598092.22</v>
      </c>
      <c r="H11" s="4">
        <v>0</v>
      </c>
      <c r="I11" s="4">
        <v>0</v>
      </c>
      <c r="J11" s="4">
        <f>G11-H11-I11</f>
        <v>598092.22</v>
      </c>
      <c r="K11" s="4">
        <v>7559540.9400000004</v>
      </c>
      <c r="L11" s="6">
        <f>(F11+J11)/C11</f>
        <v>609.6826972201352</v>
      </c>
      <c r="M11" s="6">
        <f>K11/C11</f>
        <v>258.16340892015575</v>
      </c>
      <c r="N11" s="7">
        <f>(F11+J11+K11)/C11</f>
        <v>867.846106140291</v>
      </c>
    </row>
    <row r="12" spans="1:14">
      <c r="A12" s="1" t="s">
        <v>70</v>
      </c>
      <c r="B12" s="2" t="s">
        <v>5</v>
      </c>
      <c r="C12" s="3">
        <v>22775</v>
      </c>
      <c r="D12" s="4">
        <v>12418571.300000001</v>
      </c>
      <c r="E12" s="5">
        <v>0</v>
      </c>
      <c r="F12" s="4">
        <f>D12-E12</f>
        <v>12418571.300000001</v>
      </c>
      <c r="G12" s="4">
        <v>523276.02</v>
      </c>
      <c r="H12" s="4">
        <v>0</v>
      </c>
      <c r="I12" s="4">
        <v>0</v>
      </c>
      <c r="J12" s="4">
        <f>G12-H12-I12</f>
        <v>523276.02</v>
      </c>
      <c r="K12" s="4">
        <v>6301206.4500000002</v>
      </c>
      <c r="L12" s="6">
        <f>(F12+J12)/C12</f>
        <v>568.24796136114162</v>
      </c>
      <c r="M12" s="6">
        <f>K12/C12</f>
        <v>276.67207244785948</v>
      </c>
      <c r="N12" s="7">
        <f>(F12+J12+K12)/C12</f>
        <v>844.9200338090011</v>
      </c>
    </row>
    <row r="13" spans="1:14">
      <c r="A13" s="1" t="s">
        <v>21</v>
      </c>
      <c r="B13" s="2" t="s">
        <v>6</v>
      </c>
      <c r="C13" s="3">
        <v>21144</v>
      </c>
      <c r="D13" s="4">
        <v>10129983.359999999</v>
      </c>
      <c r="E13" s="5">
        <v>0</v>
      </c>
      <c r="F13" s="4">
        <f>D13-E13</f>
        <v>10129983.359999999</v>
      </c>
      <c r="G13" s="4">
        <v>535033.31999999995</v>
      </c>
      <c r="H13" s="4">
        <v>0</v>
      </c>
      <c r="I13" s="4">
        <v>0</v>
      </c>
      <c r="J13" s="4">
        <f>G13-H13-I13</f>
        <v>535033.31999999995</v>
      </c>
      <c r="K13" s="4">
        <v>5033483.5</v>
      </c>
      <c r="L13" s="6">
        <f>(F13+J13)/C13</f>
        <v>504.39919977298524</v>
      </c>
      <c r="M13" s="6">
        <f>K13/C13</f>
        <v>238.05729757850926</v>
      </c>
      <c r="N13" s="7">
        <f>(F13+J13+K13)/C13</f>
        <v>742.45649735149448</v>
      </c>
    </row>
    <row r="14" spans="1:14">
      <c r="A14" s="1" t="s">
        <v>23</v>
      </c>
      <c r="B14" s="2" t="s">
        <v>6</v>
      </c>
      <c r="C14" s="3">
        <v>41170</v>
      </c>
      <c r="D14" s="4">
        <v>17496360.41</v>
      </c>
      <c r="E14" s="5">
        <v>0</v>
      </c>
      <c r="F14" s="4">
        <f>D14-E14</f>
        <v>17496360.41</v>
      </c>
      <c r="G14" s="4">
        <v>1489348.63</v>
      </c>
      <c r="H14" s="4">
        <v>0</v>
      </c>
      <c r="I14" s="4">
        <v>0</v>
      </c>
      <c r="J14" s="4">
        <f>G14-H14-I14</f>
        <v>1489348.63</v>
      </c>
      <c r="K14" s="4">
        <v>10610604.470000001</v>
      </c>
      <c r="L14" s="6">
        <f>(F14+J14)/C14</f>
        <v>461.15397230993437</v>
      </c>
      <c r="M14" s="6">
        <f>K14/C14</f>
        <v>257.72660845275686</v>
      </c>
      <c r="N14" s="7">
        <f>(F14+J14+K14)/C14</f>
        <v>718.88058076269124</v>
      </c>
    </row>
    <row r="15" spans="1:14">
      <c r="A15" s="1" t="s">
        <v>22</v>
      </c>
      <c r="B15" s="2" t="s">
        <v>5</v>
      </c>
      <c r="C15" s="3">
        <v>23777</v>
      </c>
      <c r="D15" s="4">
        <v>13169964.050000001</v>
      </c>
      <c r="E15" s="5">
        <v>0</v>
      </c>
      <c r="F15" s="4">
        <f>D15-E15</f>
        <v>13169964.050000001</v>
      </c>
      <c r="G15" s="4">
        <v>544489.94999999995</v>
      </c>
      <c r="H15" s="4">
        <v>0</v>
      </c>
      <c r="I15" s="4">
        <v>0</v>
      </c>
      <c r="J15" s="4">
        <f>G15-H15-I15</f>
        <v>544489.94999999995</v>
      </c>
      <c r="K15" s="4">
        <v>3016206.7</v>
      </c>
      <c r="L15" s="6">
        <f>(F15+J15)/C15</f>
        <v>576.79496992892291</v>
      </c>
      <c r="M15" s="6">
        <f>K15/C15</f>
        <v>126.85396391470749</v>
      </c>
      <c r="N15" s="7">
        <f>(F15+J15+K15)/C15</f>
        <v>703.6489338436304</v>
      </c>
    </row>
    <row r="16" spans="1:14">
      <c r="A16" s="1" t="s">
        <v>29</v>
      </c>
      <c r="B16" s="2" t="s">
        <v>7</v>
      </c>
      <c r="C16" s="3">
        <v>28834</v>
      </c>
      <c r="D16" s="4">
        <v>11172223.92</v>
      </c>
      <c r="E16" s="5">
        <v>0</v>
      </c>
      <c r="F16" s="4">
        <f>D16-E16</f>
        <v>11172223.92</v>
      </c>
      <c r="G16" s="4">
        <v>2359617.5699999998</v>
      </c>
      <c r="H16" s="4">
        <v>0</v>
      </c>
      <c r="I16" s="4">
        <v>0</v>
      </c>
      <c r="J16" s="4">
        <f>G16-H16-I16</f>
        <v>2359617.5699999998</v>
      </c>
      <c r="K16" s="4">
        <v>6059687.4400000004</v>
      </c>
      <c r="L16" s="6">
        <f>(F16+J16)/C16</f>
        <v>469.30157071512798</v>
      </c>
      <c r="M16" s="6">
        <f>K16/C16</f>
        <v>210.15771103558302</v>
      </c>
      <c r="N16" s="7">
        <f>(F16+J16+K16)/C16</f>
        <v>679.45928175071094</v>
      </c>
    </row>
    <row r="17" spans="1:14">
      <c r="A17" s="1" t="s">
        <v>59</v>
      </c>
      <c r="B17" s="2" t="s">
        <v>1</v>
      </c>
      <c r="C17" s="3">
        <v>21104</v>
      </c>
      <c r="D17" s="4">
        <v>11671431.58</v>
      </c>
      <c r="E17" s="5">
        <v>0</v>
      </c>
      <c r="F17" s="4">
        <f>D17-E17</f>
        <v>11671431.58</v>
      </c>
      <c r="G17" s="4">
        <v>444789.07</v>
      </c>
      <c r="H17" s="4">
        <v>0</v>
      </c>
      <c r="I17" s="4">
        <v>0</v>
      </c>
      <c r="J17" s="4">
        <f>G17-H17-I17</f>
        <v>444789.07</v>
      </c>
      <c r="K17" s="4">
        <v>1744398.66</v>
      </c>
      <c r="L17" s="6">
        <f>(F17+J17)/C17</f>
        <v>574.1196289802881</v>
      </c>
      <c r="M17" s="6">
        <f>K17/C17</f>
        <v>82.65725265352539</v>
      </c>
      <c r="N17" s="7">
        <f>(F17+J17+K17)/C17</f>
        <v>656.77688163381356</v>
      </c>
    </row>
    <row r="18" spans="1:14">
      <c r="A18" s="1" t="s">
        <v>26</v>
      </c>
      <c r="B18" s="2" t="s">
        <v>6</v>
      </c>
      <c r="C18" s="3">
        <v>48768</v>
      </c>
      <c r="D18" s="4">
        <v>22137076.82</v>
      </c>
      <c r="E18" s="5">
        <v>0</v>
      </c>
      <c r="F18" s="4">
        <f>D18-E18</f>
        <v>22137076.82</v>
      </c>
      <c r="G18" s="4">
        <v>904312.6</v>
      </c>
      <c r="H18" s="4">
        <v>0</v>
      </c>
      <c r="I18" s="4">
        <v>0</v>
      </c>
      <c r="J18" s="4">
        <f>G18-H18-I18</f>
        <v>904312.6</v>
      </c>
      <c r="K18" s="4">
        <v>8012599.9199999999</v>
      </c>
      <c r="L18" s="6">
        <f>(F18+J18)/C18</f>
        <v>472.46943528543312</v>
      </c>
      <c r="M18" s="6">
        <f>K18/C18</f>
        <v>164.3003592519685</v>
      </c>
      <c r="N18" s="7">
        <f>(F18+J18+K18)/C18</f>
        <v>636.76979453740159</v>
      </c>
    </row>
    <row r="19" spans="1:14">
      <c r="A19" s="1" t="s">
        <v>24</v>
      </c>
      <c r="B19" s="2" t="s">
        <v>6</v>
      </c>
      <c r="C19" s="3">
        <v>22673</v>
      </c>
      <c r="D19" s="4">
        <v>9310852.1300000008</v>
      </c>
      <c r="E19" s="5">
        <v>0</v>
      </c>
      <c r="F19" s="4">
        <f>D19-E19</f>
        <v>9310852.1300000008</v>
      </c>
      <c r="G19" s="4">
        <v>210865.45</v>
      </c>
      <c r="H19" s="4">
        <v>0</v>
      </c>
      <c r="I19" s="4">
        <v>0</v>
      </c>
      <c r="J19" s="4">
        <f>G19-H19-I19</f>
        <v>210865.45</v>
      </c>
      <c r="K19" s="4">
        <v>4389233.4400000004</v>
      </c>
      <c r="L19" s="6">
        <f>(F19+J19)/C19</f>
        <v>419.95843426101533</v>
      </c>
      <c r="M19" s="6">
        <f>K19/C19</f>
        <v>193.58856084329381</v>
      </c>
      <c r="N19" s="7">
        <f>(F19+J19+K19)/C19</f>
        <v>613.54699510430908</v>
      </c>
    </row>
    <row r="20" spans="1:14">
      <c r="A20" s="1" t="s">
        <v>35</v>
      </c>
      <c r="B20" s="2" t="s">
        <v>3</v>
      </c>
      <c r="C20" s="3">
        <v>34329</v>
      </c>
      <c r="D20" s="4">
        <v>15131795.09</v>
      </c>
      <c r="E20" s="5">
        <v>0</v>
      </c>
      <c r="F20" s="4">
        <f>D20-E20</f>
        <v>15131795.09</v>
      </c>
      <c r="G20" s="4">
        <v>318091.56</v>
      </c>
      <c r="H20" s="4">
        <v>0</v>
      </c>
      <c r="I20" s="4">
        <v>0</v>
      </c>
      <c r="J20" s="4">
        <f>G20-H20-I20</f>
        <v>318091.56</v>
      </c>
      <c r="K20" s="4">
        <v>4707791.08</v>
      </c>
      <c r="L20" s="6">
        <f>(F20+J20)/C20</f>
        <v>450.05350141279968</v>
      </c>
      <c r="M20" s="6">
        <f>K20/C20</f>
        <v>137.13743715226192</v>
      </c>
      <c r="N20" s="7">
        <f>(F20+J20+K20)/C20</f>
        <v>587.19093856506163</v>
      </c>
    </row>
    <row r="21" spans="1:14">
      <c r="A21" s="1" t="s">
        <v>34</v>
      </c>
      <c r="B21" s="2" t="s">
        <v>7</v>
      </c>
      <c r="C21" s="3">
        <v>27633</v>
      </c>
      <c r="D21" s="4">
        <v>8906178.5800000001</v>
      </c>
      <c r="E21" s="5">
        <v>0</v>
      </c>
      <c r="F21" s="4">
        <f>D21-E21</f>
        <v>8906178.5800000001</v>
      </c>
      <c r="G21" s="4">
        <v>212843.31</v>
      </c>
      <c r="H21" s="4">
        <v>0</v>
      </c>
      <c r="I21" s="4">
        <v>0</v>
      </c>
      <c r="J21" s="4">
        <f>G21-H21-I21</f>
        <v>212843.31</v>
      </c>
      <c r="K21" s="4">
        <v>7027692.6200000001</v>
      </c>
      <c r="L21" s="6">
        <f>(F21+J21)/C21</f>
        <v>330.00477291644052</v>
      </c>
      <c r="M21" s="6">
        <f>K21/C21</f>
        <v>254.32246299714112</v>
      </c>
      <c r="N21" s="7">
        <f>(F21+J21+K21)/C21</f>
        <v>584.3272359135816</v>
      </c>
    </row>
    <row r="22" spans="1:14">
      <c r="A22" s="1" t="s">
        <v>68</v>
      </c>
      <c r="B22" s="2" t="s">
        <v>5</v>
      </c>
      <c r="C22" s="3">
        <v>30818</v>
      </c>
      <c r="D22" s="4">
        <v>15308718.85</v>
      </c>
      <c r="E22" s="5">
        <v>0</v>
      </c>
      <c r="F22" s="4">
        <f>D22-E22</f>
        <v>15308718.85</v>
      </c>
      <c r="G22" s="4">
        <v>205597.56</v>
      </c>
      <c r="H22" s="4">
        <v>0</v>
      </c>
      <c r="I22" s="4">
        <v>0</v>
      </c>
      <c r="J22" s="4">
        <f>G22-H22-I22</f>
        <v>205597.56</v>
      </c>
      <c r="K22" s="4">
        <v>2461288.59</v>
      </c>
      <c r="L22" s="6">
        <f>(F22+J22)/C22</f>
        <v>503.41736679862419</v>
      </c>
      <c r="M22" s="6">
        <f>K22/C22</f>
        <v>79.865292686092545</v>
      </c>
      <c r="N22" s="7">
        <f>(F22+J22+K22)/C22</f>
        <v>583.28265948471676</v>
      </c>
    </row>
    <row r="23" spans="1:14">
      <c r="A23" s="1" t="s">
        <v>42</v>
      </c>
      <c r="B23" s="2" t="s">
        <v>3</v>
      </c>
      <c r="C23" s="3">
        <v>36615</v>
      </c>
      <c r="D23" s="4">
        <v>13820784.32</v>
      </c>
      <c r="E23" s="5">
        <v>0</v>
      </c>
      <c r="F23" s="4">
        <f>D23-E23</f>
        <v>13820784.32</v>
      </c>
      <c r="G23" s="4">
        <v>342881.41</v>
      </c>
      <c r="H23" s="4">
        <v>0</v>
      </c>
      <c r="I23" s="4">
        <v>0</v>
      </c>
      <c r="J23" s="4">
        <f>G23-H23-I23</f>
        <v>342881.41</v>
      </c>
      <c r="K23" s="4">
        <v>7151742.2699999996</v>
      </c>
      <c r="L23" s="6">
        <f>(F23+J23)/C23</f>
        <v>386.82686685784518</v>
      </c>
      <c r="M23" s="6">
        <f>K23/C23</f>
        <v>195.32274395739449</v>
      </c>
      <c r="N23" s="7">
        <f>(F23+J23+K23)/C23</f>
        <v>582.14961081523961</v>
      </c>
    </row>
    <row r="24" spans="1:14">
      <c r="A24" s="1" t="s">
        <v>30</v>
      </c>
      <c r="B24" s="2" t="s">
        <v>6</v>
      </c>
      <c r="C24" s="3">
        <v>33730</v>
      </c>
      <c r="D24" s="4">
        <v>13503588.939999999</v>
      </c>
      <c r="E24" s="5">
        <v>0</v>
      </c>
      <c r="F24" s="4">
        <f>D24-E24</f>
        <v>13503588.939999999</v>
      </c>
      <c r="G24" s="4">
        <v>519490.76</v>
      </c>
      <c r="H24" s="4">
        <v>0</v>
      </c>
      <c r="I24" s="4">
        <v>0</v>
      </c>
      <c r="J24" s="4">
        <f>G24-H24-I24</f>
        <v>519490.76</v>
      </c>
      <c r="K24" s="4">
        <v>5361771.47</v>
      </c>
      <c r="L24" s="6">
        <f>(F24+J24)/C24</f>
        <v>415.74502520011856</v>
      </c>
      <c r="M24" s="6">
        <f>K24/C24</f>
        <v>158.96150222353987</v>
      </c>
      <c r="N24" s="7">
        <f>(F24+J24+K24)/C24</f>
        <v>574.70652742365837</v>
      </c>
    </row>
    <row r="25" spans="1:14">
      <c r="A25" s="1" t="s">
        <v>37</v>
      </c>
      <c r="B25" s="2" t="s">
        <v>4</v>
      </c>
      <c r="C25" s="3">
        <v>42733</v>
      </c>
      <c r="D25" s="4">
        <v>17344002.649999999</v>
      </c>
      <c r="E25" s="5">
        <v>0</v>
      </c>
      <c r="F25" s="4">
        <f>D25-E25</f>
        <v>17344002.649999999</v>
      </c>
      <c r="G25" s="4">
        <v>520413.51</v>
      </c>
      <c r="H25" s="4">
        <v>0</v>
      </c>
      <c r="I25" s="4">
        <v>0</v>
      </c>
      <c r="J25" s="4">
        <f>G25-H25-I25</f>
        <v>520413.51</v>
      </c>
      <c r="K25" s="4">
        <v>6511520.3099999996</v>
      </c>
      <c r="L25" s="6">
        <f>(F25+J25)/C25</f>
        <v>418.04732080593453</v>
      </c>
      <c r="M25" s="6">
        <f>K25/C25</f>
        <v>152.37685886785388</v>
      </c>
      <c r="N25" s="7">
        <f>(F25+J25+K25)/C25</f>
        <v>570.42417967378833</v>
      </c>
    </row>
    <row r="26" spans="1:14">
      <c r="A26" s="1" t="s">
        <v>36</v>
      </c>
      <c r="B26" s="2" t="s">
        <v>4</v>
      </c>
      <c r="C26" s="3">
        <v>20928</v>
      </c>
      <c r="D26" s="4">
        <v>7396583.9500000002</v>
      </c>
      <c r="E26" s="5">
        <v>0</v>
      </c>
      <c r="F26" s="4">
        <f>D26-E26</f>
        <v>7396583.9500000002</v>
      </c>
      <c r="G26" s="4">
        <v>246940.49</v>
      </c>
      <c r="H26" s="4">
        <v>0</v>
      </c>
      <c r="I26" s="4">
        <v>0</v>
      </c>
      <c r="J26" s="4">
        <f>G26-H26-I26</f>
        <v>246940.49</v>
      </c>
      <c r="K26" s="4">
        <v>4200071.26</v>
      </c>
      <c r="L26" s="6">
        <f>(F26+J26)/C26</f>
        <v>365.22956995412846</v>
      </c>
      <c r="M26" s="6">
        <f>K26/C26</f>
        <v>200.69147840214066</v>
      </c>
      <c r="N26" s="7">
        <f>(F26+J26+K26)/C26</f>
        <v>565.92104835626913</v>
      </c>
    </row>
    <row r="27" spans="1:14">
      <c r="A27" s="1" t="s">
        <v>45</v>
      </c>
      <c r="B27" s="2" t="s">
        <v>5</v>
      </c>
      <c r="C27" s="3">
        <v>41700</v>
      </c>
      <c r="D27" s="4">
        <v>18303026.870000001</v>
      </c>
      <c r="E27" s="5">
        <v>0</v>
      </c>
      <c r="F27" s="4">
        <f>D27-E27</f>
        <v>18303026.870000001</v>
      </c>
      <c r="G27" s="4">
        <v>740625.27</v>
      </c>
      <c r="H27" s="4">
        <v>0</v>
      </c>
      <c r="I27" s="4">
        <v>0</v>
      </c>
      <c r="J27" s="4">
        <f>G27-H27-I27</f>
        <v>740625.27</v>
      </c>
      <c r="K27" s="4">
        <v>4522261.09</v>
      </c>
      <c r="L27" s="6">
        <f>(F27+J27)/C27</f>
        <v>456.68230551558753</v>
      </c>
      <c r="M27" s="6">
        <f>K27/C27</f>
        <v>108.44750815347722</v>
      </c>
      <c r="N27" s="7">
        <f>(F27+J27+K27)/C27</f>
        <v>565.12981366906479</v>
      </c>
    </row>
    <row r="28" spans="1:14">
      <c r="A28" s="1" t="s">
        <v>71</v>
      </c>
      <c r="B28" s="2" t="s">
        <v>5</v>
      </c>
      <c r="C28" s="3">
        <v>22556</v>
      </c>
      <c r="D28" s="4">
        <v>9763269.8000000007</v>
      </c>
      <c r="E28" s="5">
        <v>0</v>
      </c>
      <c r="F28" s="4">
        <f>D28-E28</f>
        <v>9763269.8000000007</v>
      </c>
      <c r="G28" s="4">
        <v>140145.74</v>
      </c>
      <c r="H28" s="4">
        <v>0</v>
      </c>
      <c r="I28" s="4">
        <v>0</v>
      </c>
      <c r="J28" s="4">
        <f>G28-H28-I28</f>
        <v>140145.74</v>
      </c>
      <c r="K28" s="4">
        <v>2830567.57</v>
      </c>
      <c r="L28" s="6">
        <f>(F28+J28)/C28</f>
        <v>439.05903262989898</v>
      </c>
      <c r="M28" s="6">
        <f>K28/C28</f>
        <v>125.49067077496009</v>
      </c>
      <c r="N28" s="7">
        <f>(F28+J28+K28)/C28</f>
        <v>564.54970340485909</v>
      </c>
    </row>
    <row r="29" spans="1:14">
      <c r="A29" s="1" t="s">
        <v>38</v>
      </c>
      <c r="B29" s="2" t="s">
        <v>1</v>
      </c>
      <c r="C29" s="3">
        <v>21393</v>
      </c>
      <c r="D29" s="4">
        <v>10680092.050000001</v>
      </c>
      <c r="E29" s="5">
        <v>0</v>
      </c>
      <c r="F29" s="4">
        <f>D29-E29</f>
        <v>10680092.050000001</v>
      </c>
      <c r="G29" s="4">
        <v>71172.539999999994</v>
      </c>
      <c r="H29" s="4">
        <v>0</v>
      </c>
      <c r="I29" s="4">
        <v>0</v>
      </c>
      <c r="J29" s="4">
        <f>G29-H29-I29</f>
        <v>71172.539999999994</v>
      </c>
      <c r="K29" s="4">
        <v>1144936.8899999999</v>
      </c>
      <c r="L29" s="6">
        <f>(F29+J29)/C29</f>
        <v>502.55993035104939</v>
      </c>
      <c r="M29" s="6">
        <f>K29/C29</f>
        <v>53.519230122002519</v>
      </c>
      <c r="N29" s="7">
        <f>(F29+J29+K29)/C29</f>
        <v>556.07916047305196</v>
      </c>
    </row>
    <row r="30" spans="1:14">
      <c r="A30" s="1" t="s">
        <v>32</v>
      </c>
      <c r="B30" s="2" t="s">
        <v>4</v>
      </c>
      <c r="C30" s="3">
        <v>20347</v>
      </c>
      <c r="D30" s="4">
        <v>7594739.9000000004</v>
      </c>
      <c r="E30" s="5">
        <v>0</v>
      </c>
      <c r="F30" s="4">
        <f>D30-E30</f>
        <v>7594739.9000000004</v>
      </c>
      <c r="G30" s="4">
        <v>172787.43</v>
      </c>
      <c r="H30" s="4">
        <v>0</v>
      </c>
      <c r="I30" s="4">
        <v>0</v>
      </c>
      <c r="J30" s="4">
        <f>G30-H30-I30</f>
        <v>172787.43</v>
      </c>
      <c r="K30" s="4">
        <v>3430930.27</v>
      </c>
      <c r="L30" s="6">
        <f>(F30+J30)/C30</f>
        <v>381.75295276945002</v>
      </c>
      <c r="M30" s="6">
        <f>K30/C30</f>
        <v>168.62094018774266</v>
      </c>
      <c r="N30" s="7">
        <f>(F30+J30+K30)/C30</f>
        <v>550.37389295719265</v>
      </c>
    </row>
    <row r="31" spans="1:14">
      <c r="A31" s="1" t="s">
        <v>25</v>
      </c>
      <c r="B31" s="2" t="s">
        <v>6</v>
      </c>
      <c r="C31" s="3">
        <v>41318</v>
      </c>
      <c r="D31" s="4">
        <v>19412077.59</v>
      </c>
      <c r="E31" s="5">
        <v>0</v>
      </c>
      <c r="F31" s="4">
        <f>D31-E31</f>
        <v>19412077.59</v>
      </c>
      <c r="G31" s="4">
        <v>596976.12</v>
      </c>
      <c r="H31" s="4">
        <v>0</v>
      </c>
      <c r="I31" s="4">
        <v>0</v>
      </c>
      <c r="J31" s="4">
        <f>G31-H31-I31</f>
        <v>596976.12</v>
      </c>
      <c r="K31" s="4">
        <v>2006535.9</v>
      </c>
      <c r="L31" s="6">
        <f>(F31+J31)/C31</f>
        <v>484.26965753424662</v>
      </c>
      <c r="M31" s="6">
        <f>K31/C31</f>
        <v>48.563238782128849</v>
      </c>
      <c r="N31" s="7">
        <f>(F31+J31+K31)/C31</f>
        <v>532.83289631637547</v>
      </c>
    </row>
    <row r="32" spans="1:14">
      <c r="A32" s="1" t="s">
        <v>31</v>
      </c>
      <c r="B32" s="2" t="s">
        <v>2</v>
      </c>
      <c r="C32" s="3">
        <v>31666</v>
      </c>
      <c r="D32" s="4">
        <v>11882603.18</v>
      </c>
      <c r="E32" s="5">
        <v>0</v>
      </c>
      <c r="F32" s="4">
        <f>D32-E32</f>
        <v>11882603.18</v>
      </c>
      <c r="G32" s="4">
        <v>238182.66</v>
      </c>
      <c r="H32" s="4">
        <v>0</v>
      </c>
      <c r="I32" s="4">
        <v>0</v>
      </c>
      <c r="J32" s="4">
        <f>G32-H32-I32</f>
        <v>238182.66</v>
      </c>
      <c r="K32" s="4">
        <v>4665209.8600000003</v>
      </c>
      <c r="L32" s="6">
        <f>(F32+J32)/C32</f>
        <v>382.76971641508243</v>
      </c>
      <c r="M32" s="6">
        <f>K32/C32</f>
        <v>147.32551822143625</v>
      </c>
      <c r="N32" s="7">
        <f>(F32+J32+K32)/C32</f>
        <v>530.09523463651863</v>
      </c>
    </row>
    <row r="33" spans="1:14">
      <c r="A33" s="1" t="s">
        <v>33</v>
      </c>
      <c r="B33" s="2" t="s">
        <v>7</v>
      </c>
      <c r="C33" s="3">
        <v>25455</v>
      </c>
      <c r="D33" s="4">
        <v>9697782.8699999992</v>
      </c>
      <c r="E33" s="5">
        <v>0</v>
      </c>
      <c r="F33" s="4">
        <f>D33-E33</f>
        <v>9697782.8699999992</v>
      </c>
      <c r="G33" s="4">
        <v>124693.15</v>
      </c>
      <c r="H33" s="4">
        <v>0</v>
      </c>
      <c r="I33" s="4">
        <v>0</v>
      </c>
      <c r="J33" s="4">
        <f>G33-H33-I33</f>
        <v>124693.15</v>
      </c>
      <c r="K33" s="4">
        <v>3205262.18</v>
      </c>
      <c r="L33" s="6">
        <f>(F33+J33)/C33</f>
        <v>385.87609585543112</v>
      </c>
      <c r="M33" s="6">
        <f>K33/C33</f>
        <v>125.91876566489884</v>
      </c>
      <c r="N33" s="7">
        <f>(F33+J33+K33)/C33</f>
        <v>511.79486152032996</v>
      </c>
    </row>
    <row r="34" spans="1:14">
      <c r="A34" s="1" t="s">
        <v>28</v>
      </c>
      <c r="B34" s="2" t="s">
        <v>2</v>
      </c>
      <c r="C34" s="3">
        <v>26899</v>
      </c>
      <c r="D34" s="4">
        <v>9171862.2400000002</v>
      </c>
      <c r="E34" s="5">
        <v>0</v>
      </c>
      <c r="F34" s="4">
        <f>D34-E34</f>
        <v>9171862.2400000002</v>
      </c>
      <c r="G34" s="4">
        <v>186361.01</v>
      </c>
      <c r="H34" s="4">
        <v>0</v>
      </c>
      <c r="I34" s="4">
        <v>0</v>
      </c>
      <c r="J34" s="4">
        <f>G34-H34-I34</f>
        <v>186361.01</v>
      </c>
      <c r="K34" s="4">
        <v>4371839.07</v>
      </c>
      <c r="L34" s="6">
        <f>(F34+J34)/C34</f>
        <v>347.90227331871074</v>
      </c>
      <c r="M34" s="6">
        <f>K34/C34</f>
        <v>162.52794044388267</v>
      </c>
      <c r="N34" s="7">
        <f>(F34+J34+K34)/C34</f>
        <v>510.43021376259344</v>
      </c>
    </row>
    <row r="35" spans="1:14">
      <c r="A35" s="1" t="s">
        <v>39</v>
      </c>
      <c r="B35" s="2" t="s">
        <v>6</v>
      </c>
      <c r="C35" s="3">
        <v>25358</v>
      </c>
      <c r="D35" s="4">
        <v>7708689.1600000001</v>
      </c>
      <c r="E35" s="5">
        <v>0</v>
      </c>
      <c r="F35" s="4">
        <f>D35-E35</f>
        <v>7708689.1600000001</v>
      </c>
      <c r="G35" s="4">
        <v>115801.73</v>
      </c>
      <c r="H35" s="4">
        <v>0</v>
      </c>
      <c r="I35" s="4">
        <v>0</v>
      </c>
      <c r="J35" s="4">
        <f>G35-H35-I35</f>
        <v>115801.73</v>
      </c>
      <c r="K35" s="4">
        <v>5049144.5599999996</v>
      </c>
      <c r="L35" s="6">
        <f>(F35+J35)/C35</f>
        <v>308.56104148592163</v>
      </c>
      <c r="M35" s="6">
        <f>K35/C35</f>
        <v>199.11446328574806</v>
      </c>
      <c r="N35" s="7">
        <f>(F35+J35+K35)/C35</f>
        <v>507.67550477166964</v>
      </c>
    </row>
    <row r="36" spans="1:14">
      <c r="A36" s="1" t="s">
        <v>27</v>
      </c>
      <c r="B36" s="2" t="s">
        <v>3</v>
      </c>
      <c r="C36" s="3">
        <v>24343</v>
      </c>
      <c r="D36" s="4">
        <v>6876504.1600000001</v>
      </c>
      <c r="E36" s="5">
        <v>0</v>
      </c>
      <c r="F36" s="4">
        <f>D36-E36</f>
        <v>6876504.1600000001</v>
      </c>
      <c r="G36" s="4">
        <v>369944.98</v>
      </c>
      <c r="H36" s="4">
        <v>0</v>
      </c>
      <c r="I36" s="4">
        <v>0</v>
      </c>
      <c r="J36" s="4">
        <f>G36-H36-I36</f>
        <v>369944.98</v>
      </c>
      <c r="K36" s="4">
        <v>5071528.41</v>
      </c>
      <c r="L36" s="6">
        <f>(F36+J36)/C36</f>
        <v>297.68102288132116</v>
      </c>
      <c r="M36" s="6">
        <f>K36/C36</f>
        <v>208.33621205274616</v>
      </c>
      <c r="N36" s="7">
        <f>(F36+J36+K36)/C36</f>
        <v>506.01723493406735</v>
      </c>
    </row>
    <row r="37" spans="1:14">
      <c r="A37" s="1" t="s">
        <v>41</v>
      </c>
      <c r="B37" s="2" t="s">
        <v>0</v>
      </c>
      <c r="C37" s="3">
        <v>20430</v>
      </c>
      <c r="D37" s="4">
        <v>6850879.6699999999</v>
      </c>
      <c r="E37" s="5">
        <v>0</v>
      </c>
      <c r="F37" s="4">
        <f>D37-E37</f>
        <v>6850879.6699999999</v>
      </c>
      <c r="G37" s="4">
        <v>100778.41</v>
      </c>
      <c r="H37" s="4">
        <v>0</v>
      </c>
      <c r="I37" s="4">
        <v>0</v>
      </c>
      <c r="J37" s="4">
        <f>G37-H37-I37</f>
        <v>100778.41</v>
      </c>
      <c r="K37" s="4">
        <v>3345518.11</v>
      </c>
      <c r="L37" s="6">
        <f>(F37+J37)/C37</f>
        <v>340.26716005873715</v>
      </c>
      <c r="M37" s="6">
        <f>K37/C37</f>
        <v>163.75516935878611</v>
      </c>
      <c r="N37" s="7">
        <f>(F37+J37+K37)/C37</f>
        <v>504.02232941752322</v>
      </c>
    </row>
    <row r="38" spans="1:14">
      <c r="A38" s="1" t="s">
        <v>51</v>
      </c>
      <c r="B38" s="2" t="s">
        <v>7</v>
      </c>
      <c r="C38" s="3">
        <v>39062</v>
      </c>
      <c r="D38" s="4">
        <v>13635960.359999999</v>
      </c>
      <c r="E38" s="5">
        <v>0</v>
      </c>
      <c r="F38" s="4">
        <f>D38-E38</f>
        <v>13635960.359999999</v>
      </c>
      <c r="G38" s="4">
        <v>1539583.78</v>
      </c>
      <c r="H38" s="4">
        <v>0</v>
      </c>
      <c r="I38" s="4">
        <v>0</v>
      </c>
      <c r="J38" s="4">
        <f>G38-H38-I38</f>
        <v>1539583.78</v>
      </c>
      <c r="K38" s="4">
        <v>4362921.99</v>
      </c>
      <c r="L38" s="6">
        <f>(F38+J38)/C38</f>
        <v>388.49890276995541</v>
      </c>
      <c r="M38" s="6">
        <f>K38/C38</f>
        <v>111.69223260457734</v>
      </c>
      <c r="N38" s="7">
        <f>(F38+J38+K38)/C38</f>
        <v>500.19113537453279</v>
      </c>
    </row>
    <row r="39" spans="1:14">
      <c r="A39" s="1" t="s">
        <v>50</v>
      </c>
      <c r="B39" s="2" t="s">
        <v>2</v>
      </c>
      <c r="C39" s="3">
        <v>25412</v>
      </c>
      <c r="D39" s="4">
        <v>8282757.9699999997</v>
      </c>
      <c r="E39" s="5">
        <v>0</v>
      </c>
      <c r="F39" s="4">
        <f>D39-E39</f>
        <v>8282757.9699999997</v>
      </c>
      <c r="G39" s="4">
        <v>381122.73</v>
      </c>
      <c r="H39" s="4">
        <v>0</v>
      </c>
      <c r="I39" s="4">
        <v>0</v>
      </c>
      <c r="J39" s="4">
        <f>G39-H39-I39</f>
        <v>381122.73</v>
      </c>
      <c r="K39" s="4">
        <v>3389335.16</v>
      </c>
      <c r="L39" s="6">
        <f>(F39+J39)/C39</f>
        <v>340.93659294821339</v>
      </c>
      <c r="M39" s="6">
        <f>K39/C39</f>
        <v>133.37538013536911</v>
      </c>
      <c r="N39" s="7">
        <f>(F39+J39+K39)/C39</f>
        <v>474.31197308358253</v>
      </c>
    </row>
    <row r="40" spans="1:14">
      <c r="A40" s="1" t="s">
        <v>40</v>
      </c>
      <c r="B40" s="2" t="s">
        <v>7</v>
      </c>
      <c r="C40" s="3">
        <v>21774</v>
      </c>
      <c r="D40" s="4">
        <v>7802004.6500000004</v>
      </c>
      <c r="E40" s="5">
        <v>0</v>
      </c>
      <c r="F40" s="4">
        <f>D40-E40</f>
        <v>7802004.6500000004</v>
      </c>
      <c r="G40" s="4">
        <v>260743.19</v>
      </c>
      <c r="H40" s="4">
        <v>0</v>
      </c>
      <c r="I40" s="4">
        <v>0</v>
      </c>
      <c r="J40" s="4">
        <f>G40-H40-I40</f>
        <v>260743.19</v>
      </c>
      <c r="K40" s="4">
        <v>2222962.79</v>
      </c>
      <c r="L40" s="6">
        <f>(F40+J40)/C40</f>
        <v>370.29245154771752</v>
      </c>
      <c r="M40" s="6">
        <f>K40/C40</f>
        <v>102.09253191880224</v>
      </c>
      <c r="N40" s="7">
        <f>(F40+J40+K40)/C40</f>
        <v>472.38498346651971</v>
      </c>
    </row>
    <row r="41" spans="1:14">
      <c r="A41" s="1" t="s">
        <v>44</v>
      </c>
      <c r="B41" s="2" t="s">
        <v>0</v>
      </c>
      <c r="C41" s="3">
        <v>24340</v>
      </c>
      <c r="D41" s="4">
        <v>7773077.0899999999</v>
      </c>
      <c r="E41" s="5">
        <v>0</v>
      </c>
      <c r="F41" s="4">
        <f>D41-E41</f>
        <v>7773077.0899999999</v>
      </c>
      <c r="G41" s="4">
        <v>456822.17</v>
      </c>
      <c r="H41" s="4">
        <v>0</v>
      </c>
      <c r="I41" s="4">
        <v>0</v>
      </c>
      <c r="J41" s="4">
        <f>G41-H41-I41</f>
        <v>456822.17</v>
      </c>
      <c r="K41" s="4">
        <v>3019571.59</v>
      </c>
      <c r="L41" s="6">
        <f>(F41+J41)/C41</f>
        <v>338.12240180772392</v>
      </c>
      <c r="M41" s="6">
        <f>K41/C41</f>
        <v>124.05799465899753</v>
      </c>
      <c r="N41" s="7">
        <f>(F41+J41+K41)/C41</f>
        <v>462.18039646672145</v>
      </c>
    </row>
    <row r="42" spans="1:14">
      <c r="A42" s="1" t="s">
        <v>49</v>
      </c>
      <c r="B42" s="2" t="s">
        <v>7</v>
      </c>
      <c r="C42" s="3">
        <v>39893</v>
      </c>
      <c r="D42" s="4">
        <v>14559906.439999999</v>
      </c>
      <c r="E42" s="5">
        <v>0</v>
      </c>
      <c r="F42" s="4">
        <f>D42-E42</f>
        <v>14559906.439999999</v>
      </c>
      <c r="G42" s="4">
        <v>235154.65</v>
      </c>
      <c r="H42" s="4">
        <v>0</v>
      </c>
      <c r="I42" s="4">
        <v>0</v>
      </c>
      <c r="J42" s="4">
        <f>G42-H42-I42</f>
        <v>235154.65</v>
      </c>
      <c r="K42" s="4">
        <v>3368975.06</v>
      </c>
      <c r="L42" s="6">
        <f>(F42+J42)/C42</f>
        <v>370.86860075702504</v>
      </c>
      <c r="M42" s="6">
        <f>K42/C42</f>
        <v>84.4502810016795</v>
      </c>
      <c r="N42" s="7">
        <f>(F42+J42+K42)/C42</f>
        <v>455.31888175870449</v>
      </c>
    </row>
    <row r="43" spans="1:14">
      <c r="A43" s="1" t="s">
        <v>46</v>
      </c>
      <c r="B43" s="2" t="s">
        <v>3</v>
      </c>
      <c r="C43" s="3">
        <v>21709</v>
      </c>
      <c r="D43" s="4">
        <v>6058246.8399999999</v>
      </c>
      <c r="E43" s="5">
        <v>0</v>
      </c>
      <c r="F43" s="4">
        <f>D43-E43</f>
        <v>6058246.8399999999</v>
      </c>
      <c r="G43" s="4">
        <v>470414.59</v>
      </c>
      <c r="H43" s="4">
        <v>0</v>
      </c>
      <c r="I43" s="4">
        <v>0</v>
      </c>
      <c r="J43" s="4">
        <f>G43-H43-I43</f>
        <v>470414.59</v>
      </c>
      <c r="K43" s="4">
        <v>3101911.11</v>
      </c>
      <c r="L43" s="6">
        <f>(F43+J43)/C43</f>
        <v>300.73524482933345</v>
      </c>
      <c r="M43" s="6">
        <f>K43/C43</f>
        <v>142.88595098806945</v>
      </c>
      <c r="N43" s="7">
        <f>(F43+J43+K43)/C43</f>
        <v>443.62119581740291</v>
      </c>
    </row>
    <row r="44" spans="1:14">
      <c r="A44" s="1" t="s">
        <v>65</v>
      </c>
      <c r="B44" s="2" t="s">
        <v>1</v>
      </c>
      <c r="C44" s="3">
        <v>21867</v>
      </c>
      <c r="D44" s="4">
        <v>7826786.75</v>
      </c>
      <c r="E44" s="5">
        <v>0</v>
      </c>
      <c r="F44" s="4">
        <f>D44-E44</f>
        <v>7826786.75</v>
      </c>
      <c r="G44" s="4">
        <v>298887.49</v>
      </c>
      <c r="H44" s="4">
        <v>0</v>
      </c>
      <c r="I44" s="4">
        <v>0</v>
      </c>
      <c r="J44" s="4">
        <f>G44-H44-I44</f>
        <v>298887.49</v>
      </c>
      <c r="K44" s="4">
        <v>1549773.34</v>
      </c>
      <c r="L44" s="6">
        <f>(F44+J44)/C44</f>
        <v>371.59529153519003</v>
      </c>
      <c r="M44" s="6">
        <f>K44/C44</f>
        <v>70.872700416152199</v>
      </c>
      <c r="N44" s="7">
        <f>(F44+J44+K44)/C44</f>
        <v>442.46799195134219</v>
      </c>
    </row>
    <row r="45" spans="1:14">
      <c r="A45" s="1" t="s">
        <v>43</v>
      </c>
      <c r="B45" s="2" t="s">
        <v>7</v>
      </c>
      <c r="C45" s="3">
        <v>46555</v>
      </c>
      <c r="D45" s="4">
        <v>14240679.310000001</v>
      </c>
      <c r="E45" s="5">
        <v>0</v>
      </c>
      <c r="F45" s="4">
        <f>D45-E45</f>
        <v>14240679.310000001</v>
      </c>
      <c r="G45" s="4">
        <v>812910.55</v>
      </c>
      <c r="H45" s="4">
        <v>0</v>
      </c>
      <c r="I45" s="4">
        <v>0</v>
      </c>
      <c r="J45" s="4">
        <f>G45-H45-I45</f>
        <v>812910.55</v>
      </c>
      <c r="K45" s="4">
        <v>5262133.3899999997</v>
      </c>
      <c r="L45" s="6">
        <f>(F45+J45)/C45</f>
        <v>323.35065750187954</v>
      </c>
      <c r="M45" s="6">
        <f>K45/C45</f>
        <v>113.03046697454623</v>
      </c>
      <c r="N45" s="7">
        <f>(F45+J45+K45)/C45</f>
        <v>436.38112447642573</v>
      </c>
    </row>
    <row r="46" spans="1:14">
      <c r="A46" s="1" t="s">
        <v>48</v>
      </c>
      <c r="B46" s="2" t="s">
        <v>4</v>
      </c>
      <c r="C46" s="3">
        <v>22739</v>
      </c>
      <c r="D46" s="4">
        <v>7537344.46</v>
      </c>
      <c r="E46" s="5">
        <v>0</v>
      </c>
      <c r="F46" s="4">
        <f>D46-E46</f>
        <v>7537344.46</v>
      </c>
      <c r="G46" s="4">
        <v>114928.83</v>
      </c>
      <c r="H46" s="4">
        <v>0</v>
      </c>
      <c r="I46" s="4">
        <v>0</v>
      </c>
      <c r="J46" s="4">
        <f>G46-H46-I46</f>
        <v>114928.83</v>
      </c>
      <c r="K46" s="4">
        <v>2215044.4300000002</v>
      </c>
      <c r="L46" s="6">
        <f>(F46+J46)/C46</f>
        <v>336.5263771493909</v>
      </c>
      <c r="M46" s="6">
        <f>K46/C46</f>
        <v>97.411690487708356</v>
      </c>
      <c r="N46" s="7">
        <f>(F46+J46+K46)/C46</f>
        <v>433.93806763709927</v>
      </c>
    </row>
    <row r="47" spans="1:14">
      <c r="A47" s="1" t="s">
        <v>53</v>
      </c>
      <c r="B47" s="2" t="s">
        <v>1</v>
      </c>
      <c r="C47" s="3">
        <v>21474</v>
      </c>
      <c r="D47" s="4">
        <v>7830905.4100000001</v>
      </c>
      <c r="E47" s="5">
        <v>0</v>
      </c>
      <c r="F47" s="4">
        <f>D47-E47</f>
        <v>7830905.4100000001</v>
      </c>
      <c r="G47" s="4">
        <v>202381.83</v>
      </c>
      <c r="H47" s="4">
        <v>0</v>
      </c>
      <c r="I47" s="4">
        <v>0</v>
      </c>
      <c r="J47" s="4">
        <f>G47-H47-I47</f>
        <v>202381.83</v>
      </c>
      <c r="K47" s="4">
        <v>1087003.3899999999</v>
      </c>
      <c r="L47" s="6">
        <f>(F47+J47)/C47</f>
        <v>374.09365930893176</v>
      </c>
      <c r="M47" s="6">
        <f>K47/C47</f>
        <v>50.619511502281824</v>
      </c>
      <c r="N47" s="7">
        <f>(F47+J47+K47)/C47</f>
        <v>424.71317081121362</v>
      </c>
    </row>
    <row r="48" spans="1:14">
      <c r="A48" s="1" t="s">
        <v>55</v>
      </c>
      <c r="B48" s="2" t="s">
        <v>4</v>
      </c>
      <c r="C48" s="3">
        <v>22367</v>
      </c>
      <c r="D48" s="4">
        <v>7668866.9199999999</v>
      </c>
      <c r="E48" s="5">
        <v>0</v>
      </c>
      <c r="F48" s="4">
        <f>D48-E48</f>
        <v>7668866.9199999999</v>
      </c>
      <c r="G48" s="4">
        <v>220905.75</v>
      </c>
      <c r="H48" s="4">
        <v>0</v>
      </c>
      <c r="I48" s="4">
        <v>0</v>
      </c>
      <c r="J48" s="4">
        <f>G48-H48-I48</f>
        <v>220905.75</v>
      </c>
      <c r="K48" s="4">
        <v>1288716.6599999999</v>
      </c>
      <c r="L48" s="6">
        <f>(F48+J48)/C48</f>
        <v>352.74165824652391</v>
      </c>
      <c r="M48" s="6">
        <f>K48/C48</f>
        <v>57.616875754459691</v>
      </c>
      <c r="N48" s="7">
        <f>(F48+J48+K48)/C48</f>
        <v>410.35853400098358</v>
      </c>
    </row>
    <row r="49" spans="1:14">
      <c r="A49" s="1" t="s">
        <v>47</v>
      </c>
      <c r="B49" s="2" t="s">
        <v>4</v>
      </c>
      <c r="C49" s="3">
        <v>29943</v>
      </c>
      <c r="D49" s="4">
        <v>8440435.9299999997</v>
      </c>
      <c r="E49" s="5">
        <v>0</v>
      </c>
      <c r="F49" s="4">
        <f>D49-E49</f>
        <v>8440435.9299999997</v>
      </c>
      <c r="G49" s="4">
        <v>250276.23</v>
      </c>
      <c r="H49" s="4">
        <v>0</v>
      </c>
      <c r="I49" s="4">
        <v>0</v>
      </c>
      <c r="J49" s="4">
        <f>G49-H49-I49</f>
        <v>250276.23</v>
      </c>
      <c r="K49" s="4">
        <v>3519477.19</v>
      </c>
      <c r="L49" s="6">
        <f>(F49+J49)/C49</f>
        <v>290.24186487659887</v>
      </c>
      <c r="M49" s="6">
        <f>K49/C49</f>
        <v>117.53923087199011</v>
      </c>
      <c r="N49" s="7">
        <f>(F49+J49+K49)/C49</f>
        <v>407.781095748589</v>
      </c>
    </row>
    <row r="50" spans="1:14">
      <c r="A50" s="1" t="s">
        <v>72</v>
      </c>
      <c r="B50" s="2" t="s">
        <v>7</v>
      </c>
      <c r="C50" s="3">
        <v>22180</v>
      </c>
      <c r="D50" s="4">
        <v>7827748.5800000001</v>
      </c>
      <c r="E50" s="5">
        <v>0</v>
      </c>
      <c r="F50" s="4">
        <f>D50-E50</f>
        <v>7827748.5800000001</v>
      </c>
      <c r="G50" s="4">
        <v>174450.72</v>
      </c>
      <c r="H50" s="4">
        <v>0</v>
      </c>
      <c r="I50" s="4">
        <v>0</v>
      </c>
      <c r="J50" s="4">
        <f>G50-H50-I50</f>
        <v>174450.72</v>
      </c>
      <c r="K50" s="4">
        <v>985947.48</v>
      </c>
      <c r="L50" s="6">
        <f>(F50+J50)/C50</f>
        <v>360.78445897204688</v>
      </c>
      <c r="M50" s="6">
        <f>K50/C50</f>
        <v>44.45209558160505</v>
      </c>
      <c r="N50" s="7">
        <f>(F50+J50+K50)/C50</f>
        <v>405.2365545536519</v>
      </c>
    </row>
    <row r="51" spans="1:14">
      <c r="A51" s="1" t="s">
        <v>52</v>
      </c>
      <c r="B51" s="2" t="s">
        <v>7</v>
      </c>
      <c r="C51" s="3">
        <v>27560</v>
      </c>
      <c r="D51" s="4">
        <v>7656066.0499999998</v>
      </c>
      <c r="E51" s="5">
        <v>0</v>
      </c>
      <c r="F51" s="4">
        <f>D51-E51</f>
        <v>7656066.0499999998</v>
      </c>
      <c r="G51" s="4">
        <v>197895.05</v>
      </c>
      <c r="H51" s="4">
        <v>0</v>
      </c>
      <c r="I51" s="4">
        <v>0</v>
      </c>
      <c r="J51" s="4">
        <f>G51-H51-I51</f>
        <v>197895.05</v>
      </c>
      <c r="K51" s="4">
        <v>2829657.01</v>
      </c>
      <c r="L51" s="6">
        <f>(F51+J51)/C51</f>
        <v>284.97681785195937</v>
      </c>
      <c r="M51" s="6">
        <f>K51/C51</f>
        <v>102.67260558780841</v>
      </c>
      <c r="N51" s="7">
        <f>(F51+J51+K51)/C51</f>
        <v>387.64942343976776</v>
      </c>
    </row>
    <row r="52" spans="1:14">
      <c r="A52" s="1" t="s">
        <v>56</v>
      </c>
      <c r="B52" s="2" t="s">
        <v>7</v>
      </c>
      <c r="C52" s="3">
        <v>30908</v>
      </c>
      <c r="D52" s="4">
        <v>8443002.0500000007</v>
      </c>
      <c r="E52" s="5">
        <v>0</v>
      </c>
      <c r="F52" s="4">
        <f>D52-E52</f>
        <v>8443002.0500000007</v>
      </c>
      <c r="G52" s="4">
        <v>57889.24</v>
      </c>
      <c r="H52" s="4">
        <v>0</v>
      </c>
      <c r="I52" s="4">
        <v>0</v>
      </c>
      <c r="J52" s="4">
        <f>G52-H52-I52</f>
        <v>57889.24</v>
      </c>
      <c r="K52" s="4">
        <v>3391311.98</v>
      </c>
      <c r="L52" s="6">
        <f>(F52+J52)/C52</f>
        <v>275.03854309563872</v>
      </c>
      <c r="M52" s="6">
        <f>K52/C52</f>
        <v>109.72278956904361</v>
      </c>
      <c r="N52" s="7">
        <f>(F52+J52+K52)/C52</f>
        <v>384.76133266468236</v>
      </c>
    </row>
    <row r="53" spans="1:14">
      <c r="A53" s="1" t="s">
        <v>57</v>
      </c>
      <c r="B53" s="2" t="s">
        <v>7</v>
      </c>
      <c r="C53" s="3">
        <v>38548</v>
      </c>
      <c r="D53" s="4">
        <v>9477408.1600000001</v>
      </c>
      <c r="E53" s="5">
        <v>0</v>
      </c>
      <c r="F53" s="4">
        <f>D53-E53</f>
        <v>9477408.1600000001</v>
      </c>
      <c r="G53" s="4">
        <v>385477.36</v>
      </c>
      <c r="H53" s="4">
        <v>0</v>
      </c>
      <c r="I53" s="4">
        <v>0</v>
      </c>
      <c r="J53" s="4">
        <f>G53-H53-I53</f>
        <v>385477.36</v>
      </c>
      <c r="K53" s="4">
        <v>4061013.47</v>
      </c>
      <c r="L53" s="6">
        <f>(F53+J53)/C53</f>
        <v>255.85985057590534</v>
      </c>
      <c r="M53" s="6">
        <f>K53/C53</f>
        <v>105.34952448894884</v>
      </c>
      <c r="N53" s="7">
        <f>(F53+J53+K53)/C53</f>
        <v>361.20937506485421</v>
      </c>
    </row>
    <row r="54" spans="1:14">
      <c r="A54" s="1" t="s">
        <v>64</v>
      </c>
      <c r="B54" s="2" t="s">
        <v>7</v>
      </c>
      <c r="C54" s="3">
        <v>23698</v>
      </c>
      <c r="D54" s="4">
        <v>6439694.3300000001</v>
      </c>
      <c r="E54" s="5">
        <v>0</v>
      </c>
      <c r="F54" s="4">
        <f>D54-E54</f>
        <v>6439694.3300000001</v>
      </c>
      <c r="G54" s="4">
        <v>130237.48</v>
      </c>
      <c r="H54" s="4">
        <v>0</v>
      </c>
      <c r="I54" s="4">
        <v>0</v>
      </c>
      <c r="J54" s="4">
        <f>G54-H54-I54</f>
        <v>130237.48</v>
      </c>
      <c r="K54" s="4">
        <v>1684280.48</v>
      </c>
      <c r="L54" s="6">
        <f>(F54+J54)/C54</f>
        <v>277.23570807663094</v>
      </c>
      <c r="M54" s="6">
        <f>K54/C54</f>
        <v>71.072684614735422</v>
      </c>
      <c r="N54" s="7">
        <f>(F54+J54+K54)/C54</f>
        <v>348.30839269136641</v>
      </c>
    </row>
    <row r="55" spans="1:14">
      <c r="A55" s="1" t="s">
        <v>58</v>
      </c>
      <c r="B55" s="2" t="s">
        <v>0</v>
      </c>
      <c r="C55" s="3">
        <v>21543</v>
      </c>
      <c r="D55" s="4">
        <v>5401472.6500000004</v>
      </c>
      <c r="E55" s="5">
        <v>0</v>
      </c>
      <c r="F55" s="4">
        <f>D55-E55</f>
        <v>5401472.6500000004</v>
      </c>
      <c r="G55" s="4">
        <v>73886.22</v>
      </c>
      <c r="H55" s="4">
        <v>0</v>
      </c>
      <c r="I55" s="4">
        <v>0</v>
      </c>
      <c r="J55" s="4">
        <f>G55-H55-I55</f>
        <v>73886.22</v>
      </c>
      <c r="K55" s="4">
        <v>1530904.49</v>
      </c>
      <c r="L55" s="6">
        <f>(F55+J55)/C55</f>
        <v>254.15953534790884</v>
      </c>
      <c r="M55" s="6">
        <f>K55/C55</f>
        <v>71.06273453093813</v>
      </c>
      <c r="N55" s="7">
        <f>(F55+J55+K55)/C55</f>
        <v>325.22226987884699</v>
      </c>
    </row>
    <row r="56" spans="1:14">
      <c r="A56" s="1" t="s">
        <v>54</v>
      </c>
      <c r="B56" s="2" t="s">
        <v>6</v>
      </c>
      <c r="C56" s="3">
        <v>26738</v>
      </c>
      <c r="D56" s="4">
        <v>6747402.7000000002</v>
      </c>
      <c r="E56" s="5">
        <v>0</v>
      </c>
      <c r="F56" s="4">
        <f>D56-E56</f>
        <v>6747402.7000000002</v>
      </c>
      <c r="G56" s="4">
        <v>127639.93</v>
      </c>
      <c r="H56" s="4">
        <v>0</v>
      </c>
      <c r="I56" s="4">
        <v>0</v>
      </c>
      <c r="J56" s="4">
        <f>G56-H56-I56</f>
        <v>127639.93</v>
      </c>
      <c r="K56" s="4">
        <v>1463798.1</v>
      </c>
      <c r="L56" s="6">
        <f>(F56+J56)/C56</f>
        <v>257.12628581045703</v>
      </c>
      <c r="M56" s="6">
        <f>K56/C56</f>
        <v>54.74598324482011</v>
      </c>
      <c r="N56" s="7">
        <f>(F56+J56+K56)/C56</f>
        <v>311.87226905527717</v>
      </c>
    </row>
  </sheetData>
  <sortState ref="A10:N56">
    <sortCondition descending="1" ref="N10:N56"/>
  </sortState>
  <mergeCells count="4">
    <mergeCell ref="D8:K8"/>
    <mergeCell ref="L8:N8"/>
    <mergeCell ref="A3:N3"/>
    <mergeCell ref="A4:N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2021-11-09T07:50:40Z</dcterms:modified>
</cp:coreProperties>
</file>