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-108" windowWidth="19416" windowHeight="10416"/>
  </bookViews>
  <sheets>
    <sheet name="Orden ALFABETICO" sheetId="13" r:id="rId1"/>
    <sheet name="Orden INGRESOS POR HABITANTE" sheetId="14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7" i="14" l="1"/>
  <c r="J147" i="14"/>
  <c r="F147" i="14"/>
  <c r="N147" i="14" s="1"/>
  <c r="M58" i="14"/>
  <c r="J58" i="14"/>
  <c r="F58" i="14"/>
  <c r="M101" i="14"/>
  <c r="J101" i="14"/>
  <c r="F101" i="14"/>
  <c r="N101" i="14" s="1"/>
  <c r="M45" i="14"/>
  <c r="J45" i="14"/>
  <c r="F45" i="14"/>
  <c r="M135" i="14"/>
  <c r="J135" i="14"/>
  <c r="F135" i="14"/>
  <c r="N135" i="14" s="1"/>
  <c r="M144" i="14"/>
  <c r="J144" i="14"/>
  <c r="F144" i="14"/>
  <c r="M97" i="14"/>
  <c r="J97" i="14"/>
  <c r="F97" i="14"/>
  <c r="N97" i="14" s="1"/>
  <c r="M33" i="14"/>
  <c r="J33" i="14"/>
  <c r="F33" i="14"/>
  <c r="M126" i="14"/>
  <c r="J126" i="14"/>
  <c r="F126" i="14"/>
  <c r="N126" i="14" s="1"/>
  <c r="M84" i="14"/>
  <c r="J84" i="14"/>
  <c r="F84" i="14"/>
  <c r="M20" i="14"/>
  <c r="J20" i="14"/>
  <c r="F20" i="14"/>
  <c r="N20" i="14" s="1"/>
  <c r="M36" i="14"/>
  <c r="J36" i="14"/>
  <c r="F36" i="14"/>
  <c r="M18" i="14"/>
  <c r="J18" i="14"/>
  <c r="F18" i="14"/>
  <c r="N18" i="14" s="1"/>
  <c r="M159" i="14"/>
  <c r="J159" i="14"/>
  <c r="F159" i="14"/>
  <c r="M53" i="14"/>
  <c r="J53" i="14"/>
  <c r="F53" i="14"/>
  <c r="N53" i="14" s="1"/>
  <c r="M37" i="14"/>
  <c r="J37" i="14"/>
  <c r="F37" i="14"/>
  <c r="M136" i="14"/>
  <c r="J136" i="14"/>
  <c r="F136" i="14"/>
  <c r="N136" i="14" s="1"/>
  <c r="M111" i="14"/>
  <c r="J111" i="14"/>
  <c r="F111" i="14"/>
  <c r="M110" i="14"/>
  <c r="J110" i="14"/>
  <c r="F110" i="14"/>
  <c r="N110" i="14" s="1"/>
  <c r="M49" i="14"/>
  <c r="J49" i="14"/>
  <c r="F49" i="14"/>
  <c r="M17" i="14"/>
  <c r="J17" i="14"/>
  <c r="F17" i="14"/>
  <c r="N17" i="14" s="1"/>
  <c r="M69" i="14"/>
  <c r="J69" i="14"/>
  <c r="F69" i="14"/>
  <c r="M56" i="14"/>
  <c r="J56" i="14"/>
  <c r="F56" i="14"/>
  <c r="N56" i="14" s="1"/>
  <c r="M99" i="14"/>
  <c r="J99" i="14"/>
  <c r="F99" i="14"/>
  <c r="M156" i="14"/>
  <c r="J156" i="14"/>
  <c r="F156" i="14"/>
  <c r="N156" i="14" s="1"/>
  <c r="M14" i="14"/>
  <c r="J14" i="14"/>
  <c r="F14" i="14"/>
  <c r="M145" i="14"/>
  <c r="J145" i="14"/>
  <c r="F145" i="14"/>
  <c r="N145" i="14" s="1"/>
  <c r="M122" i="14"/>
  <c r="J122" i="14"/>
  <c r="F122" i="14"/>
  <c r="M120" i="14"/>
  <c r="J120" i="14"/>
  <c r="F120" i="14"/>
  <c r="N120" i="14" s="1"/>
  <c r="M38" i="14"/>
  <c r="J38" i="14"/>
  <c r="F38" i="14"/>
  <c r="M22" i="14"/>
  <c r="J22" i="14"/>
  <c r="F22" i="14"/>
  <c r="N22" i="14" s="1"/>
  <c r="M52" i="14"/>
  <c r="J52" i="14"/>
  <c r="F52" i="14"/>
  <c r="M155" i="14"/>
  <c r="J155" i="14"/>
  <c r="F155" i="14"/>
  <c r="N155" i="14" s="1"/>
  <c r="M85" i="14"/>
  <c r="J85" i="14"/>
  <c r="F85" i="14"/>
  <c r="M47" i="14"/>
  <c r="J47" i="14"/>
  <c r="F47" i="14"/>
  <c r="N47" i="14" s="1"/>
  <c r="M13" i="14"/>
  <c r="J13" i="14"/>
  <c r="F13" i="14"/>
  <c r="M25" i="14"/>
  <c r="J25" i="14"/>
  <c r="F25" i="14"/>
  <c r="N25" i="14" s="1"/>
  <c r="M48" i="14"/>
  <c r="J48" i="14"/>
  <c r="F48" i="14"/>
  <c r="M152" i="14"/>
  <c r="J152" i="14"/>
  <c r="F152" i="14"/>
  <c r="N152" i="14" s="1"/>
  <c r="M128" i="14"/>
  <c r="J128" i="14"/>
  <c r="F128" i="14"/>
  <c r="M103" i="14"/>
  <c r="J103" i="14"/>
  <c r="F103" i="14"/>
  <c r="N103" i="14" s="1"/>
  <c r="M31" i="14"/>
  <c r="J31" i="14"/>
  <c r="F31" i="14"/>
  <c r="M50" i="14"/>
  <c r="J50" i="14"/>
  <c r="F50" i="14"/>
  <c r="N50" i="14" s="1"/>
  <c r="M65" i="14"/>
  <c r="J65" i="14"/>
  <c r="F65" i="14"/>
  <c r="N65" i="14" s="1"/>
  <c r="M32" i="14"/>
  <c r="J32" i="14"/>
  <c r="F32" i="14"/>
  <c r="N32" i="14" s="1"/>
  <c r="M71" i="14"/>
  <c r="J71" i="14"/>
  <c r="F71" i="14"/>
  <c r="N71" i="14" s="1"/>
  <c r="M129" i="14"/>
  <c r="J129" i="14"/>
  <c r="F129" i="14"/>
  <c r="N129" i="14" s="1"/>
  <c r="M127" i="14"/>
  <c r="J127" i="14"/>
  <c r="F127" i="14"/>
  <c r="N127" i="14" s="1"/>
  <c r="M80" i="14"/>
  <c r="J80" i="14"/>
  <c r="F80" i="14"/>
  <c r="N80" i="14" s="1"/>
  <c r="M40" i="14"/>
  <c r="J40" i="14"/>
  <c r="F40" i="14"/>
  <c r="N40" i="14" s="1"/>
  <c r="M44" i="14"/>
  <c r="J44" i="14"/>
  <c r="F44" i="14"/>
  <c r="N44" i="14" s="1"/>
  <c r="M140" i="14"/>
  <c r="J140" i="14"/>
  <c r="F140" i="14"/>
  <c r="N140" i="14" s="1"/>
  <c r="M82" i="14"/>
  <c r="J82" i="14"/>
  <c r="F82" i="14"/>
  <c r="N82" i="14" s="1"/>
  <c r="M74" i="14"/>
  <c r="J74" i="14"/>
  <c r="F74" i="14"/>
  <c r="N74" i="14" s="1"/>
  <c r="M59" i="14"/>
  <c r="J59" i="14"/>
  <c r="F59" i="14"/>
  <c r="N59" i="14" s="1"/>
  <c r="M42" i="14"/>
  <c r="J42" i="14"/>
  <c r="F42" i="14"/>
  <c r="N42" i="14" s="1"/>
  <c r="M23" i="14"/>
  <c r="J23" i="14"/>
  <c r="F23" i="14"/>
  <c r="N23" i="14" s="1"/>
  <c r="M86" i="14"/>
  <c r="J86" i="14"/>
  <c r="F86" i="14"/>
  <c r="N86" i="14" s="1"/>
  <c r="M132" i="14"/>
  <c r="J132" i="14"/>
  <c r="F132" i="14"/>
  <c r="N132" i="14" s="1"/>
  <c r="M146" i="14"/>
  <c r="J146" i="14"/>
  <c r="F146" i="14"/>
  <c r="N146" i="14" s="1"/>
  <c r="M79" i="14"/>
  <c r="J79" i="14"/>
  <c r="F79" i="14"/>
  <c r="N79" i="14" s="1"/>
  <c r="M154" i="14"/>
  <c r="J154" i="14"/>
  <c r="F154" i="14"/>
  <c r="N154" i="14" s="1"/>
  <c r="M62" i="14"/>
  <c r="J62" i="14"/>
  <c r="F62" i="14"/>
  <c r="N62" i="14" s="1"/>
  <c r="M66" i="14"/>
  <c r="J66" i="14"/>
  <c r="F66" i="14"/>
  <c r="N66" i="14" s="1"/>
  <c r="M141" i="14"/>
  <c r="J141" i="14"/>
  <c r="F141" i="14"/>
  <c r="N141" i="14" s="1"/>
  <c r="M15" i="14"/>
  <c r="J15" i="14"/>
  <c r="F15" i="14"/>
  <c r="N15" i="14" s="1"/>
  <c r="M61" i="14"/>
  <c r="J61" i="14"/>
  <c r="F61" i="14"/>
  <c r="N61" i="14" s="1"/>
  <c r="M60" i="14"/>
  <c r="J60" i="14"/>
  <c r="F60" i="14"/>
  <c r="N60" i="14" s="1"/>
  <c r="M12" i="14"/>
  <c r="J12" i="14"/>
  <c r="F12" i="14"/>
  <c r="N12" i="14" s="1"/>
  <c r="M54" i="14"/>
  <c r="J54" i="14"/>
  <c r="F54" i="14"/>
  <c r="N54" i="14" s="1"/>
  <c r="M29" i="14"/>
  <c r="J29" i="14"/>
  <c r="F29" i="14"/>
  <c r="N29" i="14" s="1"/>
  <c r="M87" i="14"/>
  <c r="J87" i="14"/>
  <c r="F87" i="14"/>
  <c r="N87" i="14" s="1"/>
  <c r="M11" i="14"/>
  <c r="J11" i="14"/>
  <c r="F11" i="14"/>
  <c r="N11" i="14" s="1"/>
  <c r="M55" i="14"/>
  <c r="J55" i="14"/>
  <c r="F55" i="14"/>
  <c r="N55" i="14" s="1"/>
  <c r="M153" i="14"/>
  <c r="J153" i="14"/>
  <c r="F153" i="14"/>
  <c r="N153" i="14" s="1"/>
  <c r="M68" i="14"/>
  <c r="J68" i="14"/>
  <c r="F68" i="14"/>
  <c r="N68" i="14" s="1"/>
  <c r="M138" i="14"/>
  <c r="J138" i="14"/>
  <c r="F138" i="14"/>
  <c r="N138" i="14" s="1"/>
  <c r="M107" i="14"/>
  <c r="J107" i="14"/>
  <c r="F107" i="14"/>
  <c r="M102" i="14"/>
  <c r="J102" i="14"/>
  <c r="F102" i="14"/>
  <c r="N102" i="14" s="1"/>
  <c r="M72" i="14"/>
  <c r="J72" i="14"/>
  <c r="F72" i="14"/>
  <c r="M91" i="14"/>
  <c r="J91" i="14"/>
  <c r="F91" i="14"/>
  <c r="N91" i="14" s="1"/>
  <c r="M105" i="14"/>
  <c r="J105" i="14"/>
  <c r="F105" i="14"/>
  <c r="M73" i="14"/>
  <c r="J73" i="14"/>
  <c r="F73" i="14"/>
  <c r="N73" i="14" s="1"/>
  <c r="M63" i="14"/>
  <c r="J63" i="14"/>
  <c r="F63" i="14"/>
  <c r="M112" i="14"/>
  <c r="J112" i="14"/>
  <c r="F112" i="14"/>
  <c r="M83" i="14"/>
  <c r="J83" i="14"/>
  <c r="F83" i="14"/>
  <c r="N83" i="14" s="1"/>
  <c r="M51" i="14"/>
  <c r="J51" i="14"/>
  <c r="F51" i="14"/>
  <c r="M30" i="14"/>
  <c r="J30" i="14"/>
  <c r="F30" i="14"/>
  <c r="M35" i="14"/>
  <c r="J35" i="14"/>
  <c r="F35" i="14"/>
  <c r="N35" i="14" s="1"/>
  <c r="M78" i="14"/>
  <c r="J78" i="14"/>
  <c r="F78" i="14"/>
  <c r="M70" i="14"/>
  <c r="J70" i="14"/>
  <c r="F70" i="14"/>
  <c r="N70" i="14" s="1"/>
  <c r="M109" i="14"/>
  <c r="J109" i="14"/>
  <c r="F109" i="14"/>
  <c r="M137" i="14"/>
  <c r="J137" i="14"/>
  <c r="F137" i="14"/>
  <c r="N137" i="14" s="1"/>
  <c r="M75" i="14"/>
  <c r="J75" i="14"/>
  <c r="F75" i="14"/>
  <c r="M43" i="14"/>
  <c r="J43" i="14"/>
  <c r="F43" i="14"/>
  <c r="N43" i="14" s="1"/>
  <c r="M121" i="14"/>
  <c r="J121" i="14"/>
  <c r="F121" i="14"/>
  <c r="N121" i="14" s="1"/>
  <c r="M94" i="14"/>
  <c r="J94" i="14"/>
  <c r="F94" i="14"/>
  <c r="N94" i="14" s="1"/>
  <c r="M139" i="14"/>
  <c r="J139" i="14"/>
  <c r="F139" i="14"/>
  <c r="N139" i="14" s="1"/>
  <c r="M104" i="14"/>
  <c r="J104" i="14"/>
  <c r="F104" i="14"/>
  <c r="M98" i="14"/>
  <c r="J98" i="14"/>
  <c r="F98" i="14"/>
  <c r="N98" i="14" s="1"/>
  <c r="M106" i="14"/>
  <c r="J106" i="14"/>
  <c r="F106" i="14"/>
  <c r="M118" i="14"/>
  <c r="J118" i="14"/>
  <c r="F118" i="14"/>
  <c r="N118" i="14" s="1"/>
  <c r="M27" i="14"/>
  <c r="J27" i="14"/>
  <c r="F27" i="14"/>
  <c r="N27" i="14" s="1"/>
  <c r="M125" i="14"/>
  <c r="J125" i="14"/>
  <c r="F125" i="14"/>
  <c r="N125" i="14" s="1"/>
  <c r="M151" i="14"/>
  <c r="J151" i="14"/>
  <c r="F151" i="14"/>
  <c r="N151" i="14" s="1"/>
  <c r="M124" i="14"/>
  <c r="J124" i="14"/>
  <c r="F124" i="14"/>
  <c r="N124" i="14" s="1"/>
  <c r="M16" i="14"/>
  <c r="J16" i="14"/>
  <c r="F16" i="14"/>
  <c r="M89" i="14"/>
  <c r="J89" i="14"/>
  <c r="F89" i="14"/>
  <c r="N89" i="14" s="1"/>
  <c r="M157" i="14"/>
  <c r="J157" i="14"/>
  <c r="F157" i="14"/>
  <c r="N157" i="14" s="1"/>
  <c r="M41" i="14"/>
  <c r="J41" i="14"/>
  <c r="F41" i="14"/>
  <c r="N41" i="14" s="1"/>
  <c r="M119" i="14"/>
  <c r="J119" i="14"/>
  <c r="F119" i="14"/>
  <c r="N119" i="14" s="1"/>
  <c r="M114" i="14"/>
  <c r="J114" i="14"/>
  <c r="F114" i="14"/>
  <c r="N114" i="14" s="1"/>
  <c r="M90" i="14"/>
  <c r="J90" i="14"/>
  <c r="F90" i="14"/>
  <c r="N90" i="14" s="1"/>
  <c r="M10" i="14"/>
  <c r="J10" i="14"/>
  <c r="F10" i="14"/>
  <c r="N10" i="14" s="1"/>
  <c r="M117" i="14"/>
  <c r="J117" i="14"/>
  <c r="F117" i="14"/>
  <c r="N117" i="14" s="1"/>
  <c r="M19" i="14"/>
  <c r="J19" i="14"/>
  <c r="F19" i="14"/>
  <c r="N19" i="14" s="1"/>
  <c r="M95" i="14"/>
  <c r="J95" i="14"/>
  <c r="F95" i="14"/>
  <c r="N95" i="14" s="1"/>
  <c r="M92" i="14"/>
  <c r="J92" i="14"/>
  <c r="F92" i="14"/>
  <c r="M93" i="14"/>
  <c r="J93" i="14"/>
  <c r="F93" i="14"/>
  <c r="N93" i="14" s="1"/>
  <c r="M143" i="14"/>
  <c r="J143" i="14"/>
  <c r="F143" i="14"/>
  <c r="M148" i="14"/>
  <c r="J148" i="14"/>
  <c r="F148" i="14"/>
  <c r="N148" i="14" s="1"/>
  <c r="M131" i="14"/>
  <c r="J131" i="14"/>
  <c r="F131" i="14"/>
  <c r="N131" i="14" s="1"/>
  <c r="M133" i="14"/>
  <c r="J133" i="14"/>
  <c r="F133" i="14"/>
  <c r="N133" i="14" s="1"/>
  <c r="M64" i="14"/>
  <c r="J64" i="14"/>
  <c r="F64" i="14"/>
  <c r="N64" i="14" s="1"/>
  <c r="M57" i="14"/>
  <c r="J57" i="14"/>
  <c r="F57" i="14"/>
  <c r="N57" i="14" s="1"/>
  <c r="M149" i="14"/>
  <c r="J149" i="14"/>
  <c r="F149" i="14"/>
  <c r="M77" i="14"/>
  <c r="J77" i="14"/>
  <c r="F77" i="14"/>
  <c r="N77" i="14" s="1"/>
  <c r="M113" i="14"/>
  <c r="J113" i="14"/>
  <c r="F113" i="14"/>
  <c r="M24" i="14"/>
  <c r="J24" i="14"/>
  <c r="F24" i="14"/>
  <c r="N24" i="14" s="1"/>
  <c r="M88" i="14"/>
  <c r="J88" i="14"/>
  <c r="F88" i="14"/>
  <c r="M123" i="14"/>
  <c r="J123" i="14"/>
  <c r="F123" i="14"/>
  <c r="N123" i="14" s="1"/>
  <c r="M28" i="14"/>
  <c r="J28" i="14"/>
  <c r="F28" i="14"/>
  <c r="M108" i="14"/>
  <c r="J108" i="14"/>
  <c r="F108" i="14"/>
  <c r="N108" i="14" s="1"/>
  <c r="M67" i="14"/>
  <c r="J67" i="14"/>
  <c r="F67" i="14"/>
  <c r="M96" i="14"/>
  <c r="J96" i="14"/>
  <c r="F96" i="14"/>
  <c r="N96" i="14" s="1"/>
  <c r="M21" i="14"/>
  <c r="J21" i="14"/>
  <c r="F21" i="14"/>
  <c r="M100" i="14"/>
  <c r="J100" i="14"/>
  <c r="F100" i="14"/>
  <c r="N100" i="14" s="1"/>
  <c r="M46" i="14"/>
  <c r="J46" i="14"/>
  <c r="F46" i="14"/>
  <c r="M150" i="14"/>
  <c r="J150" i="14"/>
  <c r="F150" i="14"/>
  <c r="N150" i="14" s="1"/>
  <c r="M130" i="14"/>
  <c r="J130" i="14"/>
  <c r="F130" i="14"/>
  <c r="M142" i="14"/>
  <c r="J142" i="14"/>
  <c r="F142" i="14"/>
  <c r="N142" i="14" s="1"/>
  <c r="M39" i="14"/>
  <c r="J39" i="14"/>
  <c r="F39" i="14"/>
  <c r="M134" i="14"/>
  <c r="J134" i="14"/>
  <c r="F134" i="14"/>
  <c r="N134" i="14" s="1"/>
  <c r="M26" i="14"/>
  <c r="J26" i="14"/>
  <c r="F26" i="14"/>
  <c r="M158" i="14"/>
  <c r="J158" i="14"/>
  <c r="F158" i="14"/>
  <c r="N158" i="14" s="1"/>
  <c r="M76" i="14"/>
  <c r="J76" i="14"/>
  <c r="F76" i="14"/>
  <c r="M81" i="14"/>
  <c r="J81" i="14"/>
  <c r="F81" i="14"/>
  <c r="N81" i="14" s="1"/>
  <c r="M34" i="14"/>
  <c r="J34" i="14"/>
  <c r="F34" i="14"/>
  <c r="N34" i="14" s="1"/>
  <c r="M115" i="14"/>
  <c r="J115" i="14"/>
  <c r="F115" i="14"/>
  <c r="N115" i="14" s="1"/>
  <c r="M116" i="14"/>
  <c r="J116" i="14"/>
  <c r="F116" i="14"/>
  <c r="N116" i="14" s="1"/>
  <c r="N76" i="14" l="1"/>
  <c r="N26" i="14"/>
  <c r="N39" i="14"/>
  <c r="N130" i="14"/>
  <c r="N46" i="14"/>
  <c r="N21" i="14"/>
  <c r="N67" i="14"/>
  <c r="N28" i="14"/>
  <c r="N88" i="14"/>
  <c r="N113" i="14"/>
  <c r="N149" i="14"/>
  <c r="N143" i="14"/>
  <c r="N92" i="14"/>
  <c r="N75" i="14"/>
  <c r="N109" i="14"/>
  <c r="N78" i="14"/>
  <c r="N30" i="14"/>
  <c r="N63" i="14"/>
  <c r="N105" i="14"/>
  <c r="N72" i="14"/>
  <c r="N107" i="14"/>
  <c r="N31" i="14"/>
  <c r="N128" i="14"/>
  <c r="N48" i="14"/>
  <c r="N13" i="14"/>
  <c r="N85" i="14"/>
  <c r="N52" i="14"/>
  <c r="N38" i="14"/>
  <c r="N122" i="14"/>
  <c r="N14" i="14"/>
  <c r="N99" i="14"/>
  <c r="N69" i="14"/>
  <c r="N49" i="14"/>
  <c r="N111" i="14"/>
  <c r="N37" i="14"/>
  <c r="N159" i="14"/>
  <c r="N36" i="14"/>
  <c r="N84" i="14"/>
  <c r="N33" i="14"/>
  <c r="N144" i="14"/>
  <c r="N45" i="14"/>
  <c r="N58" i="14"/>
  <c r="N16" i="14"/>
  <c r="N106" i="14"/>
  <c r="N104" i="14"/>
  <c r="N51" i="14"/>
  <c r="L115" i="14"/>
  <c r="L81" i="14"/>
  <c r="L158" i="14"/>
  <c r="L134" i="14"/>
  <c r="L142" i="14"/>
  <c r="L150" i="14"/>
  <c r="L100" i="14"/>
  <c r="L96" i="14"/>
  <c r="L108" i="14"/>
  <c r="L123" i="14"/>
  <c r="L24" i="14"/>
  <c r="L77" i="14"/>
  <c r="L57" i="14"/>
  <c r="L133" i="14"/>
  <c r="L148" i="14"/>
  <c r="L93" i="14"/>
  <c r="L95" i="14"/>
  <c r="L117" i="14"/>
  <c r="L90" i="14"/>
  <c r="L119" i="14"/>
  <c r="L157" i="14"/>
  <c r="L16" i="14"/>
  <c r="L151" i="14"/>
  <c r="L27" i="14"/>
  <c r="L106" i="14"/>
  <c r="L104" i="14"/>
  <c r="L94" i="14"/>
  <c r="L43" i="14"/>
  <c r="L137" i="14"/>
  <c r="L70" i="14"/>
  <c r="L35" i="14"/>
  <c r="L51" i="14"/>
  <c r="N112" i="14"/>
  <c r="L112" i="14"/>
  <c r="L63" i="14"/>
  <c r="L116" i="14"/>
  <c r="L34" i="14"/>
  <c r="L76" i="14"/>
  <c r="L26" i="14"/>
  <c r="L39" i="14"/>
  <c r="L130" i="14"/>
  <c r="L46" i="14"/>
  <c r="L21" i="14"/>
  <c r="L67" i="14"/>
  <c r="L28" i="14"/>
  <c r="L88" i="14"/>
  <c r="L113" i="14"/>
  <c r="L149" i="14"/>
  <c r="L64" i="14"/>
  <c r="L131" i="14"/>
  <c r="L143" i="14"/>
  <c r="L92" i="14"/>
  <c r="L19" i="14"/>
  <c r="L10" i="14"/>
  <c r="L114" i="14"/>
  <c r="L41" i="14"/>
  <c r="L89" i="14"/>
  <c r="L124" i="14"/>
  <c r="L125" i="14"/>
  <c r="L118" i="14"/>
  <c r="L98" i="14"/>
  <c r="L139" i="14"/>
  <c r="L121" i="14"/>
  <c r="L75" i="14"/>
  <c r="L109" i="14"/>
  <c r="L78" i="14"/>
  <c r="L30" i="14"/>
  <c r="L83" i="14"/>
  <c r="L105" i="14"/>
  <c r="L72" i="14"/>
  <c r="L107" i="14"/>
  <c r="L68" i="14"/>
  <c r="L55" i="14"/>
  <c r="L87" i="14"/>
  <c r="L54" i="14"/>
  <c r="L60" i="14"/>
  <c r="L15" i="14"/>
  <c r="L66" i="14"/>
  <c r="L154" i="14"/>
  <c r="L146" i="14"/>
  <c r="L86" i="14"/>
  <c r="L42" i="14"/>
  <c r="L74" i="14"/>
  <c r="L140" i="14"/>
  <c r="L40" i="14"/>
  <c r="L127" i="14"/>
  <c r="L71" i="14"/>
  <c r="L65" i="14"/>
  <c r="L31" i="14"/>
  <c r="L128" i="14"/>
  <c r="L48" i="14"/>
  <c r="L13" i="14"/>
  <c r="L85" i="14"/>
  <c r="L52" i="14"/>
  <c r="L38" i="14"/>
  <c r="L122" i="14"/>
  <c r="L14" i="14"/>
  <c r="L99" i="14"/>
  <c r="L69" i="14"/>
  <c r="L49" i="14"/>
  <c r="L111" i="14"/>
  <c r="L37" i="14"/>
  <c r="L159" i="14"/>
  <c r="L36" i="14"/>
  <c r="L84" i="14"/>
  <c r="L33" i="14"/>
  <c r="L144" i="14"/>
  <c r="L45" i="14"/>
  <c r="L58" i="14"/>
  <c r="L73" i="14"/>
  <c r="L91" i="14"/>
  <c r="L102" i="14"/>
  <c r="L138" i="14"/>
  <c r="L153" i="14"/>
  <c r="L11" i="14"/>
  <c r="L29" i="14"/>
  <c r="L12" i="14"/>
  <c r="L61" i="14"/>
  <c r="L141" i="14"/>
  <c r="L62" i="14"/>
  <c r="L79" i="14"/>
  <c r="L132" i="14"/>
  <c r="L23" i="14"/>
  <c r="L59" i="14"/>
  <c r="L82" i="14"/>
  <c r="L44" i="14"/>
  <c r="L80" i="14"/>
  <c r="L129" i="14"/>
  <c r="L32" i="14"/>
  <c r="L50" i="14"/>
  <c r="L103" i="14"/>
  <c r="L152" i="14"/>
  <c r="L25" i="14"/>
  <c r="L47" i="14"/>
  <c r="L155" i="14"/>
  <c r="L22" i="14"/>
  <c r="L120" i="14"/>
  <c r="L145" i="14"/>
  <c r="L156" i="14"/>
  <c r="L56" i="14"/>
  <c r="L17" i="14"/>
  <c r="L110" i="14"/>
  <c r="L136" i="14"/>
  <c r="L53" i="14"/>
  <c r="L18" i="14"/>
  <c r="L20" i="14"/>
  <c r="L126" i="14"/>
  <c r="L97" i="14"/>
  <c r="L135" i="14"/>
  <c r="L101" i="14"/>
  <c r="L147" i="14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M115" i="13"/>
  <c r="M116" i="13"/>
  <c r="M117" i="13"/>
  <c r="M118" i="13"/>
  <c r="M119" i="13"/>
  <c r="M120" i="13"/>
  <c r="M121" i="13"/>
  <c r="M122" i="13"/>
  <c r="M123" i="13"/>
  <c r="M124" i="13"/>
  <c r="M125" i="13"/>
  <c r="M126" i="13"/>
  <c r="M127" i="13"/>
  <c r="M128" i="13"/>
  <c r="M129" i="13"/>
  <c r="M130" i="13"/>
  <c r="M131" i="13"/>
  <c r="M132" i="13"/>
  <c r="M133" i="13"/>
  <c r="M134" i="13"/>
  <c r="M135" i="13"/>
  <c r="M136" i="13"/>
  <c r="M137" i="13"/>
  <c r="M138" i="13"/>
  <c r="M139" i="13"/>
  <c r="M140" i="13"/>
  <c r="M141" i="13"/>
  <c r="M142" i="13"/>
  <c r="M143" i="13"/>
  <c r="M144" i="13"/>
  <c r="M145" i="13"/>
  <c r="M146" i="13"/>
  <c r="M147" i="13"/>
  <c r="M148" i="13"/>
  <c r="M149" i="13"/>
  <c r="M150" i="13"/>
  <c r="M151" i="13"/>
  <c r="M152" i="13"/>
  <c r="M153" i="13"/>
  <c r="M154" i="13"/>
  <c r="M155" i="13"/>
  <c r="M156" i="13"/>
  <c r="M157" i="13"/>
  <c r="M158" i="13"/>
  <c r="M15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141" i="13"/>
  <c r="J142" i="13"/>
  <c r="J143" i="13"/>
  <c r="J144" i="13"/>
  <c r="J145" i="13"/>
  <c r="J146" i="13"/>
  <c r="J147" i="13"/>
  <c r="J148" i="13"/>
  <c r="J149" i="13"/>
  <c r="J150" i="13"/>
  <c r="J151" i="13"/>
  <c r="J152" i="13"/>
  <c r="J153" i="13"/>
  <c r="J154" i="13"/>
  <c r="J155" i="13"/>
  <c r="J156" i="13"/>
  <c r="J157" i="13"/>
  <c r="J158" i="13"/>
  <c r="J15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N21" i="13" s="1"/>
  <c r="F22" i="13"/>
  <c r="F23" i="13"/>
  <c r="N23" i="13" s="1"/>
  <c r="F24" i="13"/>
  <c r="F25" i="13"/>
  <c r="N25" i="13" s="1"/>
  <c r="F26" i="13"/>
  <c r="F27" i="13"/>
  <c r="F28" i="13"/>
  <c r="F29" i="13"/>
  <c r="F30" i="13"/>
  <c r="F31" i="13"/>
  <c r="F32" i="13"/>
  <c r="F33" i="13"/>
  <c r="F34" i="13"/>
  <c r="F35" i="13"/>
  <c r="F36" i="13"/>
  <c r="F37" i="13"/>
  <c r="L37" i="13" s="1"/>
  <c r="F38" i="13"/>
  <c r="F39" i="13"/>
  <c r="F40" i="13"/>
  <c r="F41" i="13"/>
  <c r="F42" i="13"/>
  <c r="F43" i="13"/>
  <c r="N43" i="13" s="1"/>
  <c r="F44" i="13"/>
  <c r="F45" i="13"/>
  <c r="F46" i="13"/>
  <c r="F47" i="13"/>
  <c r="F48" i="13"/>
  <c r="F49" i="13"/>
  <c r="F50" i="13"/>
  <c r="F51" i="13"/>
  <c r="F52" i="13"/>
  <c r="N52" i="13" s="1"/>
  <c r="F53" i="13"/>
  <c r="N53" i="13" s="1"/>
  <c r="F54" i="13"/>
  <c r="F55" i="13"/>
  <c r="N55" i="13" s="1"/>
  <c r="F56" i="13"/>
  <c r="F57" i="13"/>
  <c r="F58" i="13"/>
  <c r="F59" i="13"/>
  <c r="F60" i="13"/>
  <c r="F61" i="13"/>
  <c r="F62" i="13"/>
  <c r="F63" i="13"/>
  <c r="F64" i="13"/>
  <c r="N64" i="13" s="1"/>
  <c r="F65" i="13"/>
  <c r="F66" i="13"/>
  <c r="F67" i="13"/>
  <c r="F68" i="13"/>
  <c r="L68" i="13" s="1"/>
  <c r="F69" i="13"/>
  <c r="F70" i="13"/>
  <c r="F71" i="13"/>
  <c r="F72" i="13"/>
  <c r="F73" i="13"/>
  <c r="F74" i="13"/>
  <c r="N74" i="13" s="1"/>
  <c r="F75" i="13"/>
  <c r="F76" i="13"/>
  <c r="F77" i="13"/>
  <c r="N77" i="13" s="1"/>
  <c r="F78" i="13"/>
  <c r="F79" i="13"/>
  <c r="F80" i="13"/>
  <c r="F81" i="13"/>
  <c r="N81" i="13" s="1"/>
  <c r="F82" i="13"/>
  <c r="F83" i="13"/>
  <c r="F84" i="13"/>
  <c r="F85" i="13"/>
  <c r="F86" i="13"/>
  <c r="N86" i="13" s="1"/>
  <c r="F87" i="13"/>
  <c r="N87" i="13" s="1"/>
  <c r="F88" i="13"/>
  <c r="N88" i="13" s="1"/>
  <c r="F89" i="13"/>
  <c r="N89" i="13" s="1"/>
  <c r="F90" i="13"/>
  <c r="N90" i="13" s="1"/>
  <c r="F91" i="13"/>
  <c r="N91" i="13" s="1"/>
  <c r="F92" i="13"/>
  <c r="N92" i="13" s="1"/>
  <c r="F93" i="13"/>
  <c r="F94" i="13"/>
  <c r="N94" i="13" s="1"/>
  <c r="F95" i="13"/>
  <c r="N95" i="13" s="1"/>
  <c r="F96" i="13"/>
  <c r="N96" i="13" s="1"/>
  <c r="F97" i="13"/>
  <c r="N97" i="13" s="1"/>
  <c r="F98" i="13"/>
  <c r="N98" i="13" s="1"/>
  <c r="F99" i="13"/>
  <c r="F100" i="13"/>
  <c r="N100" i="13" s="1"/>
  <c r="F101" i="13"/>
  <c r="F102" i="13"/>
  <c r="F103" i="13"/>
  <c r="N103" i="13" s="1"/>
  <c r="F104" i="13"/>
  <c r="F105" i="13"/>
  <c r="F106" i="13"/>
  <c r="F107" i="13"/>
  <c r="F108" i="13"/>
  <c r="F109" i="13"/>
  <c r="F110" i="13"/>
  <c r="N110" i="13" s="1"/>
  <c r="F111" i="13"/>
  <c r="F112" i="13"/>
  <c r="N112" i="13" s="1"/>
  <c r="F113" i="13"/>
  <c r="N113" i="13" s="1"/>
  <c r="F114" i="13"/>
  <c r="F115" i="13"/>
  <c r="N115" i="13" s="1"/>
  <c r="F116" i="13"/>
  <c r="F117" i="13"/>
  <c r="N117" i="13" s="1"/>
  <c r="F118" i="13"/>
  <c r="L118" i="13" s="1"/>
  <c r="F119" i="13"/>
  <c r="N119" i="13" s="1"/>
  <c r="F120" i="13"/>
  <c r="N120" i="13" s="1"/>
  <c r="F121" i="13"/>
  <c r="F122" i="13"/>
  <c r="F123" i="13"/>
  <c r="N123" i="13" s="1"/>
  <c r="F124" i="13"/>
  <c r="N124" i="13" s="1"/>
  <c r="F125" i="13"/>
  <c r="N125" i="13" s="1"/>
  <c r="F126" i="13"/>
  <c r="F127" i="13"/>
  <c r="F128" i="13"/>
  <c r="F129" i="13"/>
  <c r="N129" i="13" s="1"/>
  <c r="F130" i="13"/>
  <c r="F131" i="13"/>
  <c r="F132" i="13"/>
  <c r="F133" i="13"/>
  <c r="N133" i="13" s="1"/>
  <c r="F134" i="13"/>
  <c r="N134" i="13" s="1"/>
  <c r="F135" i="13"/>
  <c r="N135" i="13" s="1"/>
  <c r="F136" i="13"/>
  <c r="N136" i="13" s="1"/>
  <c r="F137" i="13"/>
  <c r="N137" i="13" s="1"/>
  <c r="F138" i="13"/>
  <c r="N138" i="13" s="1"/>
  <c r="F139" i="13"/>
  <c r="F140" i="13"/>
  <c r="N140" i="13" s="1"/>
  <c r="F141" i="13"/>
  <c r="N141" i="13" s="1"/>
  <c r="F142" i="13"/>
  <c r="N142" i="13" s="1"/>
  <c r="F143" i="13"/>
  <c r="N143" i="13" s="1"/>
  <c r="F144" i="13"/>
  <c r="L144" i="13" s="1"/>
  <c r="F145" i="13"/>
  <c r="N145" i="13" s="1"/>
  <c r="F146" i="13"/>
  <c r="N146" i="13" s="1"/>
  <c r="F147" i="13"/>
  <c r="F148" i="13"/>
  <c r="F149" i="13"/>
  <c r="F150" i="13"/>
  <c r="N150" i="13" s="1"/>
  <c r="F151" i="13"/>
  <c r="N151" i="13" s="1"/>
  <c r="F152" i="13"/>
  <c r="L152" i="13" s="1"/>
  <c r="F153" i="13"/>
  <c r="F154" i="13"/>
  <c r="N154" i="13" s="1"/>
  <c r="F155" i="13"/>
  <c r="N155" i="13" s="1"/>
  <c r="F156" i="13"/>
  <c r="N156" i="13" s="1"/>
  <c r="F157" i="13"/>
  <c r="F158" i="13"/>
  <c r="N158" i="13" s="1"/>
  <c r="F159" i="13"/>
  <c r="N159" i="13" s="1"/>
  <c r="L150" i="13" l="1"/>
  <c r="L91" i="13"/>
  <c r="L86" i="13"/>
  <c r="L74" i="13"/>
  <c r="L57" i="13"/>
  <c r="L159" i="13"/>
  <c r="L145" i="13"/>
  <c r="L133" i="13"/>
  <c r="L125" i="13"/>
  <c r="L119" i="13"/>
  <c r="N42" i="13"/>
  <c r="L42" i="13"/>
  <c r="L28" i="13"/>
  <c r="N28" i="13"/>
  <c r="N20" i="13"/>
  <c r="L20" i="13"/>
  <c r="L53" i="13"/>
  <c r="N71" i="13"/>
  <c r="L71" i="13"/>
  <c r="N70" i="13"/>
  <c r="L70" i="13"/>
  <c r="N66" i="13"/>
  <c r="L66" i="13"/>
  <c r="L59" i="13"/>
  <c r="N59" i="13"/>
  <c r="N56" i="13"/>
  <c r="L56" i="13"/>
  <c r="N54" i="13"/>
  <c r="L54" i="13"/>
  <c r="N48" i="13"/>
  <c r="L48" i="13"/>
  <c r="N45" i="13"/>
  <c r="L45" i="13"/>
  <c r="N32" i="13"/>
  <c r="L32" i="13"/>
  <c r="N26" i="13"/>
  <c r="L26" i="13"/>
  <c r="N24" i="13"/>
  <c r="L24" i="13"/>
  <c r="N17" i="13"/>
  <c r="L17" i="13"/>
  <c r="N13" i="13"/>
  <c r="L13" i="13"/>
  <c r="N10" i="13"/>
  <c r="L10" i="13"/>
  <c r="L158" i="13"/>
  <c r="L156" i="13"/>
  <c r="L154" i="13"/>
  <c r="L136" i="13"/>
  <c r="L134" i="13"/>
  <c r="L129" i="13"/>
  <c r="L124" i="13"/>
  <c r="L117" i="13"/>
  <c r="L100" i="13"/>
  <c r="L94" i="13"/>
  <c r="L88" i="13"/>
  <c r="L81" i="13"/>
  <c r="L64" i="13"/>
  <c r="L52" i="13"/>
  <c r="L23" i="13"/>
  <c r="N152" i="13"/>
  <c r="N68" i="13"/>
  <c r="N46" i="13"/>
  <c r="L46" i="13"/>
  <c r="N40" i="13"/>
  <c r="L40" i="13"/>
  <c r="N35" i="13"/>
  <c r="L35" i="13"/>
  <c r="N34" i="13"/>
  <c r="L34" i="13"/>
  <c r="N33" i="13"/>
  <c r="L33" i="13"/>
  <c r="N15" i="13"/>
  <c r="L15" i="13"/>
  <c r="N149" i="13"/>
  <c r="L149" i="13"/>
  <c r="N139" i="13"/>
  <c r="L139" i="13"/>
  <c r="N132" i="13"/>
  <c r="L132" i="13"/>
  <c r="N128" i="13"/>
  <c r="L128" i="13"/>
  <c r="N127" i="13"/>
  <c r="L127" i="13"/>
  <c r="N122" i="13"/>
  <c r="L122" i="13"/>
  <c r="N116" i="13"/>
  <c r="L116" i="13"/>
  <c r="N107" i="13"/>
  <c r="L107" i="13"/>
  <c r="N106" i="13"/>
  <c r="L106" i="13"/>
  <c r="N105" i="13"/>
  <c r="L105" i="13"/>
  <c r="N101" i="13"/>
  <c r="L101" i="13"/>
  <c r="N93" i="13"/>
  <c r="L93" i="13"/>
  <c r="N85" i="13"/>
  <c r="L85" i="13"/>
  <c r="N79" i="13"/>
  <c r="N78" i="13"/>
  <c r="L78" i="13"/>
  <c r="N76" i="13"/>
  <c r="L76" i="13"/>
  <c r="N69" i="13"/>
  <c r="L69" i="13"/>
  <c r="N65" i="13"/>
  <c r="L65" i="13"/>
  <c r="N62" i="13"/>
  <c r="L62" i="13"/>
  <c r="N60" i="13"/>
  <c r="L60" i="13"/>
  <c r="N57" i="13"/>
  <c r="N44" i="13"/>
  <c r="L44" i="13"/>
  <c r="N41" i="13"/>
  <c r="L41" i="13"/>
  <c r="N39" i="13"/>
  <c r="L39" i="13"/>
  <c r="N37" i="13"/>
  <c r="N31" i="13"/>
  <c r="L31" i="13"/>
  <c r="N29" i="13"/>
  <c r="L29" i="13"/>
  <c r="N18" i="13"/>
  <c r="L18" i="13"/>
  <c r="L155" i="13"/>
  <c r="L151" i="13"/>
  <c r="L143" i="13"/>
  <c r="L141" i="13"/>
  <c r="L138" i="13"/>
  <c r="L123" i="13"/>
  <c r="L120" i="13"/>
  <c r="L113" i="13"/>
  <c r="L110" i="13"/>
  <c r="L103" i="13"/>
  <c r="L96" i="13"/>
  <c r="L90" i="13"/>
  <c r="L79" i="13"/>
  <c r="L55" i="13"/>
  <c r="L43" i="13"/>
  <c r="L21" i="13"/>
  <c r="N144" i="13"/>
  <c r="N82" i="13"/>
  <c r="L82" i="13"/>
  <c r="N72" i="13"/>
  <c r="L72" i="13"/>
  <c r="N50" i="13"/>
  <c r="L50" i="13"/>
  <c r="N38" i="13"/>
  <c r="L38" i="13"/>
  <c r="N16" i="13"/>
  <c r="L16" i="13"/>
  <c r="N157" i="13"/>
  <c r="L157" i="13"/>
  <c r="N153" i="13"/>
  <c r="L153" i="13"/>
  <c r="N148" i="13"/>
  <c r="L148" i="13"/>
  <c r="N147" i="13"/>
  <c r="L147" i="13"/>
  <c r="N131" i="13"/>
  <c r="L131" i="13"/>
  <c r="L130" i="13"/>
  <c r="N130" i="13"/>
  <c r="N126" i="13"/>
  <c r="L126" i="13"/>
  <c r="N121" i="13"/>
  <c r="L121" i="13"/>
  <c r="N114" i="13"/>
  <c r="L114" i="13"/>
  <c r="N111" i="13"/>
  <c r="L111" i="13"/>
  <c r="N109" i="13"/>
  <c r="L109" i="13"/>
  <c r="N108" i="13"/>
  <c r="L108" i="13"/>
  <c r="N104" i="13"/>
  <c r="L104" i="13"/>
  <c r="N102" i="13"/>
  <c r="L102" i="13"/>
  <c r="N99" i="13"/>
  <c r="L99" i="13"/>
  <c r="N84" i="13"/>
  <c r="L84" i="13"/>
  <c r="L83" i="13"/>
  <c r="N83" i="13"/>
  <c r="N80" i="13"/>
  <c r="L80" i="13"/>
  <c r="N75" i="13"/>
  <c r="L75" i="13"/>
  <c r="N73" i="13"/>
  <c r="L73" i="13"/>
  <c r="N67" i="13"/>
  <c r="L67" i="13"/>
  <c r="N63" i="13"/>
  <c r="L63" i="13"/>
  <c r="L61" i="13"/>
  <c r="N61" i="13"/>
  <c r="N58" i="13"/>
  <c r="L58" i="13"/>
  <c r="N51" i="13"/>
  <c r="L51" i="13"/>
  <c r="N49" i="13"/>
  <c r="L49" i="13"/>
  <c r="N47" i="13"/>
  <c r="L47" i="13"/>
  <c r="L36" i="13"/>
  <c r="N36" i="13"/>
  <c r="L30" i="13"/>
  <c r="N30" i="13"/>
  <c r="N27" i="13"/>
  <c r="L27" i="13"/>
  <c r="L22" i="13"/>
  <c r="N22" i="13"/>
  <c r="N19" i="13"/>
  <c r="L19" i="13"/>
  <c r="L14" i="13"/>
  <c r="N14" i="13"/>
  <c r="N12" i="13"/>
  <c r="L12" i="13"/>
  <c r="N11" i="13"/>
  <c r="L11" i="13"/>
  <c r="L146" i="13"/>
  <c r="L142" i="13"/>
  <c r="L140" i="13"/>
  <c r="L137" i="13"/>
  <c r="L135" i="13"/>
  <c r="L115" i="13"/>
  <c r="L112" i="13"/>
  <c r="L98" i="13"/>
  <c r="L97" i="13"/>
  <c r="L95" i="13"/>
  <c r="L92" i="13"/>
  <c r="L89" i="13"/>
  <c r="L87" i="13"/>
  <c r="L77" i="13"/>
  <c r="L25" i="13"/>
  <c r="N118" i="13"/>
</calcChain>
</file>

<file path=xl/sharedStrings.xml><?xml version="1.0" encoding="utf-8"?>
<sst xmlns="http://schemas.openxmlformats.org/spreadsheetml/2006/main" count="640" uniqueCount="177">
  <si>
    <t xml:space="preserve">Granada               </t>
  </si>
  <si>
    <t xml:space="preserve">Gualchos                                                              </t>
  </si>
  <si>
    <t xml:space="preserve">Huelva                </t>
  </si>
  <si>
    <t xml:space="preserve">Almería               </t>
  </si>
  <si>
    <t xml:space="preserve">Jaén                  </t>
  </si>
  <si>
    <t xml:space="preserve">Guardia de Jaén (La)                                                  </t>
  </si>
  <si>
    <t xml:space="preserve">Córdoba               </t>
  </si>
  <si>
    <t xml:space="preserve">Cádiz                 </t>
  </si>
  <si>
    <t xml:space="preserve">Málaga                </t>
  </si>
  <si>
    <t xml:space="preserve">Mollina                                                               </t>
  </si>
  <si>
    <t xml:space="preserve">Sevilla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</si>
  <si>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</si>
  <si>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</si>
  <si>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</si>
  <si>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</si>
  <si>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</si>
  <si>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</si>
  <si>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</si>
  <si>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</si>
  <si>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Indirectos</t>
  </si>
  <si>
    <t>Tasas y otros ingresos</t>
  </si>
  <si>
    <t>Impuestos directos e indirectos</t>
  </si>
  <si>
    <t>CONTRIBUCIÓN FISCAL ABSOLUTA</t>
  </si>
  <si>
    <t xml:space="preserve">Casares                                                               </t>
  </si>
  <si>
    <t xml:space="preserve">Manilva                                                               </t>
  </si>
  <si>
    <t xml:space="preserve">Mojácar                                                               </t>
  </si>
  <si>
    <t xml:space="preserve">Punta Umbría                                                          </t>
  </si>
  <si>
    <t xml:space="preserve">Carboneras                                                            </t>
  </si>
  <si>
    <t xml:space="preserve">Torrox                                                                </t>
  </si>
  <si>
    <t xml:space="preserve">Monachil                                                              </t>
  </si>
  <si>
    <t xml:space="preserve">Tarifa                                                                </t>
  </si>
  <si>
    <t xml:space="preserve">Vera                                                                  </t>
  </si>
  <si>
    <t xml:space="preserve">Aracena                                                               </t>
  </si>
  <si>
    <t xml:space="preserve">Baeza                                                                 </t>
  </si>
  <si>
    <t xml:space="preserve">Osuna                                                                 </t>
  </si>
  <si>
    <t xml:space="preserve">Pulpí                                                                 </t>
  </si>
  <si>
    <t xml:space="preserve">Herrera                                                               </t>
  </si>
  <si>
    <t xml:space="preserve">Almodóvar del Río                                                     </t>
  </si>
  <si>
    <t xml:space="preserve">Salteras                                                              </t>
  </si>
  <si>
    <t xml:space="preserve">Valverde del Camino                                                   </t>
  </si>
  <si>
    <t xml:space="preserve">Archidona                                                             </t>
  </si>
  <si>
    <t xml:space="preserve">Albolote                                                              </t>
  </si>
  <si>
    <t xml:space="preserve">Mojonera (La)                                                         </t>
  </si>
  <si>
    <t xml:space="preserve">Rute                                                                  </t>
  </si>
  <si>
    <t xml:space="preserve">Cuevas del Almanzora                                                  </t>
  </si>
  <si>
    <t xml:space="preserve">Pulianas                                                              </t>
  </si>
  <si>
    <t xml:space="preserve">Villamartín                                                           </t>
  </si>
  <si>
    <t xml:space="preserve">Villacarrillo                                                         </t>
  </si>
  <si>
    <t xml:space="preserve">Peligros                                                              </t>
  </si>
  <si>
    <t xml:space="preserve">Pozoblanco                                                            </t>
  </si>
  <si>
    <t xml:space="preserve">Otura                                                                 </t>
  </si>
  <si>
    <t xml:space="preserve">Rambla (La)                                                           </t>
  </si>
  <si>
    <t xml:space="preserve">Alcaudete                                                             </t>
  </si>
  <si>
    <t xml:space="preserve">Espartinas                                                            </t>
  </si>
  <si>
    <t xml:space="preserve">Valencina de la Concepción                                            </t>
  </si>
  <si>
    <t xml:space="preserve">Marmolejo                                                             </t>
  </si>
  <si>
    <t xml:space="preserve">Peal de Becerro                                                       </t>
  </si>
  <si>
    <t xml:space="preserve">Bollullos de la Mitación                                              </t>
  </si>
  <si>
    <t xml:space="preserve">Palma del Condado (La)                                                </t>
  </si>
  <si>
    <t xml:space="preserve">Montoro                                                               </t>
  </si>
  <si>
    <t xml:space="preserve">Vélez-Rubio                                                           </t>
  </si>
  <si>
    <t xml:space="preserve">Villanueva del Arzobispo                                              </t>
  </si>
  <si>
    <t xml:space="preserve">Albox                                                                 </t>
  </si>
  <si>
    <t xml:space="preserve">Sanlúcar la Mayor                                                     </t>
  </si>
  <si>
    <t xml:space="preserve">Gibraleón                                                             </t>
  </si>
  <si>
    <t xml:space="preserve">Trebujena                                                             </t>
  </si>
  <si>
    <t xml:space="preserve">Bollullos Par del Condado                                             </t>
  </si>
  <si>
    <t xml:space="preserve">Cazorla                                                               </t>
  </si>
  <si>
    <t xml:space="preserve">Villanueva del Trabuco                                                </t>
  </si>
  <si>
    <t xml:space="preserve">Quesada                                                               </t>
  </si>
  <si>
    <t xml:space="preserve">Guillena                                                              </t>
  </si>
  <si>
    <t xml:space="preserve">Ogíjares                                                              </t>
  </si>
  <si>
    <t xml:space="preserve">Casariche                                                             </t>
  </si>
  <si>
    <t xml:space="preserve">Mengíbar                                                              </t>
  </si>
  <si>
    <t xml:space="preserve">Huelma                                                                </t>
  </si>
  <si>
    <t xml:space="preserve">Torredonjimeno                                                        </t>
  </si>
  <si>
    <t xml:space="preserve">Montellano                                                            </t>
  </si>
  <si>
    <t xml:space="preserve">Carlota (La)                                                          </t>
  </si>
  <si>
    <t xml:space="preserve">Mancha Real                                                           </t>
  </si>
  <si>
    <t xml:space="preserve">Torre del Campo                                                       </t>
  </si>
  <si>
    <t xml:space="preserve">Porcuna                                                               </t>
  </si>
  <si>
    <t xml:space="preserve">Baena                                                                 </t>
  </si>
  <si>
    <t xml:space="preserve">Marchena                                                              </t>
  </si>
  <si>
    <t xml:space="preserve">Padul                                                                 </t>
  </si>
  <si>
    <t xml:space="preserve">Paradas                                                               </t>
  </si>
  <si>
    <t xml:space="preserve">Cabezas de San Juan (Las)                                             </t>
  </si>
  <si>
    <t xml:space="preserve">Bonares                                                               </t>
  </si>
  <si>
    <t xml:space="preserve">Campana (La)                                                          </t>
  </si>
  <si>
    <t xml:space="preserve">Chauchina                                                             </t>
  </si>
  <si>
    <t xml:space="preserve">Guadix                                                                </t>
  </si>
  <si>
    <t xml:space="preserve">Beas de Segura                                                        </t>
  </si>
  <si>
    <t xml:space="preserve">Álora                                                                 </t>
  </si>
  <si>
    <t xml:space="preserve">Pilas                                                                 </t>
  </si>
  <si>
    <t xml:space="preserve">Puebla de Cazalla (La)                                                </t>
  </si>
  <si>
    <t xml:space="preserve">Alfacar                                                               </t>
  </si>
  <si>
    <t xml:space="preserve">Huéscar                                                               </t>
  </si>
  <si>
    <t xml:space="preserve">Viator                                                                </t>
  </si>
  <si>
    <t xml:space="preserve">Torreperogil                                                          </t>
  </si>
  <si>
    <t xml:space="preserve">Gójar                                                                 </t>
  </si>
  <si>
    <t xml:space="preserve">Cúllar Vega                                                           </t>
  </si>
  <si>
    <t xml:space="preserve">Arjona                                                                </t>
  </si>
  <si>
    <t xml:space="preserve">Órgiva                                                                </t>
  </si>
  <si>
    <t xml:space="preserve">Gelves                                                                </t>
  </si>
  <si>
    <t xml:space="preserve">Arahal                                                                </t>
  </si>
  <si>
    <t xml:space="preserve">Villa del Río                                                         </t>
  </si>
  <si>
    <t xml:space="preserve">Benacazón                                                             </t>
  </si>
  <si>
    <t xml:space="preserve">Dúrcal                                                                </t>
  </si>
  <si>
    <t xml:space="preserve">Huétor Vega                                                           </t>
  </si>
  <si>
    <t xml:space="preserve">Bujalance                                                             </t>
  </si>
  <si>
    <t xml:space="preserve">Pinos Puente                                                          </t>
  </si>
  <si>
    <t xml:space="preserve">Alameda                                                               </t>
  </si>
  <si>
    <t xml:space="preserve">Puebla del Río (La)                                                   </t>
  </si>
  <si>
    <t xml:space="preserve">Villanueva de Córdoba                                                 </t>
  </si>
  <si>
    <t xml:space="preserve">Bailén                                                                </t>
  </si>
  <si>
    <t xml:space="preserve">Lora del Río                                                          </t>
  </si>
  <si>
    <t xml:space="preserve">Olivares                                                              </t>
  </si>
  <si>
    <t xml:space="preserve">Huércal de Almería                                                    </t>
  </si>
  <si>
    <t xml:space="preserve">Alhendín                                                              </t>
  </si>
  <si>
    <t xml:space="preserve">Cájar                                                                 </t>
  </si>
  <si>
    <t xml:space="preserve">Aznalcóllar                                                           </t>
  </si>
  <si>
    <t xml:space="preserve">Churriana de la Vega                                                  </t>
  </si>
  <si>
    <t xml:space="preserve">Cuervo de Sevilla (El)                                                </t>
  </si>
  <si>
    <t xml:space="preserve">Castro del Río                                                        </t>
  </si>
  <si>
    <t xml:space="preserve">Macael                                                                </t>
  </si>
  <si>
    <t xml:space="preserve">Garrucha                                                              </t>
  </si>
  <si>
    <t xml:space="preserve">Santa Fe                                                              </t>
  </si>
  <si>
    <t xml:space="preserve">Paterna de Rivera                                                     </t>
  </si>
  <si>
    <t xml:space="preserve">Montefrío                                                             </t>
  </si>
  <si>
    <t xml:space="preserve">Bornos                                                                </t>
  </si>
  <si>
    <t xml:space="preserve">Alhama de Granada                                                     </t>
  </si>
  <si>
    <t xml:space="preserve">Fuente Palmera                                                        </t>
  </si>
  <si>
    <t xml:space="preserve">Iznalloz                                                              </t>
  </si>
  <si>
    <t xml:space="preserve">Vegas del Genil                                                       </t>
  </si>
  <si>
    <t xml:space="preserve">Umbrete                                                               </t>
  </si>
  <si>
    <t xml:space="preserve">Olula del Río                                                         </t>
  </si>
  <si>
    <t xml:space="preserve">Alcalá del Valle                                                      </t>
  </si>
  <si>
    <t xml:space="preserve">Cenes de la Vega                                                      </t>
  </si>
  <si>
    <t xml:space="preserve">Aguilar de la Frontera                                                </t>
  </si>
  <si>
    <t xml:space="preserve">Almensilla                                                            </t>
  </si>
  <si>
    <t xml:space="preserve">Constantina                                                           </t>
  </si>
  <si>
    <t xml:space="preserve">Tocina                                                                </t>
  </si>
  <si>
    <t xml:space="preserve">Hinojosa del Duque                                                    </t>
  </si>
  <si>
    <t xml:space="preserve">Nueva Carteya                                                         </t>
  </si>
  <si>
    <t xml:space="preserve">Salobreña                                                             </t>
  </si>
  <si>
    <t xml:space="preserve">Prado del Rey                                                         </t>
  </si>
  <si>
    <t xml:space="preserve">Isla Mayor                                                            </t>
  </si>
  <si>
    <t xml:space="preserve">Puerto Serrano                                                        </t>
  </si>
  <si>
    <t xml:space="preserve">Gerena                                                                </t>
  </si>
  <si>
    <t xml:space="preserve">Rociana del Condado                                                   </t>
  </si>
  <si>
    <t xml:space="preserve">Jimena de la Frontera                                                 </t>
  </si>
  <si>
    <t xml:space="preserve">Brenes                                                                </t>
  </si>
  <si>
    <t xml:space="preserve">Vejer de la Frontera                                                  </t>
  </si>
  <si>
    <t xml:space="preserve">Atarfe                                                                </t>
  </si>
  <si>
    <t xml:space="preserve">Chipiona                                                              </t>
  </si>
  <si>
    <t>Impuestos directos - IRPF</t>
  </si>
  <si>
    <t>Impuestos indirectos - IVA-IIEE</t>
  </si>
  <si>
    <t>Ingresos tributarios 2019 (impuestos directos e indirectos, tasas y otros ingresos)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</si>
  <si>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30-10-20)</t>
    </r>
  </si>
  <si>
    <t>IIEE (PIE)</t>
  </si>
  <si>
    <t>IVA (PIE)</t>
  </si>
  <si>
    <t xml:space="preserve">Albuñol                                                               </t>
  </si>
  <si>
    <t xml:space="preserve">Algarrobo                                                             </t>
  </si>
  <si>
    <t xml:space="preserve">Castilleja de la Cuesta                                               </t>
  </si>
  <si>
    <t xml:space="preserve">Gines                                                                 </t>
  </si>
  <si>
    <t xml:space="preserve">Huércal-Overa                                                         </t>
  </si>
  <si>
    <t xml:space="preserve">Illora                                                                </t>
  </si>
  <si>
    <t xml:space="preserve">Jódar                                                                 </t>
  </si>
  <si>
    <t xml:space="preserve">Peñarroya-Pueblonuevo                                                 </t>
  </si>
  <si>
    <t xml:space="preserve">Pizarra                                                               </t>
  </si>
  <si>
    <t xml:space="preserve">Posadas                                                               </t>
  </si>
  <si>
    <t xml:space="preserve">Santiponce                                                            </t>
  </si>
  <si>
    <t xml:space="preserve">Trigueros                                                             </t>
  </si>
  <si>
    <t xml:space="preserve">Ubrique                                                               </t>
  </si>
  <si>
    <t xml:space="preserve">Villanueva del Ariscal                                                </t>
  </si>
  <si>
    <t xml:space="preserve">Villares (Los)                                                        </t>
  </si>
  <si>
    <t xml:space="preserve">Zubia (La)                                                            </t>
  </si>
  <si>
    <t>Municipios de Andalucía de 5.000 a 19.999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</si>
</sst>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i/>
      <sz val="8"/>
      <name val="Arial Unicode MS"/>
      <family val="2"/>
    </font>
    <font>
      <sz val="8"/>
      <name val="Arial Unicode MS"/>
      <family val="2"/>
    </font>
    <font>
      <sz val="9"/>
      <name val="Univers"/>
      <family val="2"/>
    </font>
    <font>
      <sz val="10"/>
      <name val="Arial Unicode MS"/>
      <family val="2"/>
    </font>
    <font>
      <i/>
      <sz val="10"/>
      <name val="Arial Unicode MS"/>
      <family val="2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sz val="10"/>
      <color indexed="8"/>
      <name val="Arial Unicode MS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/>
    <xf numFmtId="4" fontId="4" fillId="0" borderId="0" xfId="0" applyNumberFormat="1" applyFont="1"/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0" applyNumberFormat="1"/>
    <xf numFmtId="4" fontId="5" fillId="0" borderId="0" xfId="0" applyNumberFormat="1" applyFont="1" applyFill="1" applyAlignment="1">
      <alignment vertical="center" wrapText="1"/>
    </xf>
    <xf numFmtId="4" fontId="0" fillId="0" borderId="0" xfId="0" applyNumberFormat="1"/>
    <xf numFmtId="4" fontId="17" fillId="3" borderId="1" xfId="6" applyNumberFormat="1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 wrapText="1"/>
    </xf>
    <xf numFmtId="4" fontId="17" fillId="3" borderId="1" xfId="6" applyNumberFormat="1" applyFont="1" applyFill="1" applyBorder="1" applyAlignment="1">
      <alignment horizontal="right" vertical="center" wrapText="1"/>
    </xf>
    <xf numFmtId="3" fontId="15" fillId="2" borderId="1" xfId="4" applyNumberFormat="1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5" fillId="2" borderId="1" xfId="4" applyNumberFormat="1" applyFont="1" applyFill="1" applyBorder="1" applyAlignment="1">
      <alignment horizontal="left" vertical="center" wrapText="1"/>
    </xf>
    <xf numFmtId="4" fontId="15" fillId="3" borderId="1" xfId="6" applyNumberFormat="1" applyFont="1" applyFill="1" applyBorder="1" applyAlignment="1">
      <alignment horizontal="center" vertical="center" wrapText="1"/>
    </xf>
    <xf numFmtId="4" fontId="11" fillId="0" borderId="1" xfId="5" applyNumberFormat="1" applyFont="1" applyFill="1" applyBorder="1" applyAlignment="1">
      <alignment horizontal="center" vertical="center" wrapText="1"/>
    </xf>
    <xf numFmtId="4" fontId="18" fillId="0" borderId="1" xfId="1" applyNumberFormat="1" applyFont="1" applyFill="1" applyBorder="1" applyAlignment="1">
      <alignment horizontal="right" wrapText="1"/>
    </xf>
    <xf numFmtId="4" fontId="18" fillId="0" borderId="1" xfId="2" applyNumberFormat="1" applyFont="1" applyFill="1" applyBorder="1" applyAlignment="1">
      <alignment horizontal="right" wrapText="1"/>
    </xf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13" fillId="0" borderId="2" xfId="3" applyNumberFormat="1" applyFont="1" applyFill="1" applyBorder="1" applyAlignment="1">
      <alignment horizontal="center" vertical="center"/>
    </xf>
    <xf numFmtId="4" fontId="13" fillId="0" borderId="3" xfId="3" applyNumberFormat="1" applyFont="1" applyFill="1" applyBorder="1" applyAlignment="1">
      <alignment horizontal="center" vertical="center"/>
    </xf>
    <xf numFmtId="4" fontId="13" fillId="0" borderId="4" xfId="3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</cellXfs>
  <cellStyles count="7">
    <cellStyle name="Normal" xfId="0" builtinId="0"/>
    <cellStyle name="Normal_And otroas cuentas" xfId="2"/>
    <cellStyle name="Normal_CENSOResumen(INTERNET) 2" xfId="3"/>
    <cellStyle name="Normal_Hoja1" xfId="6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714375</xdr:colOff>
      <xdr:row>2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685800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9"/>
  <sheetViews>
    <sheetView tabSelected="1" zoomScaleNormal="100" workbookViewId="0">
      <selection activeCell="A8" sqref="A8:N159"/>
    </sheetView>
  </sheetViews>
  <sheetFormatPr baseColWidth="10" defaultColWidth="7.109375" defaultRowHeight="14.4"/>
  <cols>
    <col min="1" max="1" width="28.109375" customWidth="1"/>
    <col min="2" max="2" width="15.6640625" customWidth="1"/>
    <col min="3" max="3" width="11" style="18" customWidth="1"/>
    <col min="4" max="4" width="14.109375" hidden="1" customWidth="1"/>
    <col min="5" max="5" width="12.6640625" hidden="1" customWidth="1"/>
    <col min="6" max="6" width="14.44140625" hidden="1" customWidth="1"/>
    <col min="7" max="7" width="14.33203125" style="20" hidden="1" customWidth="1"/>
    <col min="8" max="8" width="12.6640625" hidden="1" customWidth="1"/>
    <col min="9" max="9" width="12.6640625" style="32" hidden="1" customWidth="1"/>
    <col min="10" max="10" width="13.5546875" hidden="1" customWidth="1"/>
    <col min="11" max="11" width="13.6640625" hidden="1" customWidth="1"/>
    <col min="12" max="12" width="16.5546875" customWidth="1"/>
    <col min="13" max="13" width="15.44140625" customWidth="1"/>
    <col min="14" max="14" width="18.109375" customWidth="1"/>
    <col min="15" max="15" width="7.109375" customWidth="1"/>
  </cols>
  <sheetData>
    <row r="1" spans="1:14" s="1" customFormat="1" ht="15">
      <c r="C1" s="2"/>
      <c r="D1" s="3"/>
      <c r="E1" s="3"/>
      <c r="F1" s="3"/>
      <c r="G1" s="3"/>
      <c r="H1" s="3"/>
      <c r="I1" s="3"/>
      <c r="J1" s="3"/>
      <c r="K1" s="3"/>
      <c r="L1" s="3"/>
      <c r="N1" s="4"/>
    </row>
    <row r="2" spans="1:14" s="1" customFormat="1" ht="24" customHeight="1">
      <c r="A2" s="5"/>
      <c r="B2" s="5"/>
      <c r="C2" s="6"/>
      <c r="D2" s="5"/>
      <c r="E2" s="5"/>
      <c r="F2" s="5"/>
      <c r="G2" s="19"/>
      <c r="H2" s="5"/>
      <c r="I2" s="5"/>
      <c r="J2" s="5"/>
      <c r="K2" s="5"/>
      <c r="L2" s="5"/>
      <c r="M2" s="5"/>
      <c r="N2" s="5"/>
    </row>
    <row r="3" spans="1:14" s="1" customFormat="1" ht="39" customHeight="1">
      <c r="A3" s="33" t="s">
        <v>156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1" customFormat="1" ht="20.399999999999999">
      <c r="A4" s="34" t="s">
        <v>176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1" customFormat="1" ht="15">
      <c r="A5" s="7" t="s">
        <v>157</v>
      </c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0"/>
      <c r="N5" s="11"/>
    </row>
    <row r="6" spans="1:14" s="1" customFormat="1" ht="15">
      <c r="A6" s="12" t="s">
        <v>11</v>
      </c>
      <c r="B6" s="13"/>
      <c r="C6" s="14"/>
      <c r="D6" s="15"/>
      <c r="E6" s="15"/>
      <c r="F6" s="15"/>
      <c r="G6" s="15"/>
      <c r="H6" s="15"/>
      <c r="I6" s="15"/>
      <c r="J6" s="15"/>
      <c r="K6" s="10"/>
      <c r="L6" s="15"/>
      <c r="M6" s="10"/>
      <c r="N6" s="11"/>
    </row>
    <row r="7" spans="1:14" s="1" customFormat="1" ht="15">
      <c r="A7" s="12"/>
      <c r="B7" s="13"/>
      <c r="C7" s="14"/>
      <c r="D7" s="15"/>
      <c r="E7" s="15"/>
      <c r="F7" s="15"/>
      <c r="G7" s="15"/>
      <c r="H7" s="15"/>
      <c r="I7" s="15"/>
      <c r="J7" s="15"/>
      <c r="K7" s="10"/>
      <c r="L7" s="15"/>
      <c r="M7" s="10"/>
      <c r="N7" s="11"/>
    </row>
    <row r="8" spans="1:14" s="1" customFormat="1" ht="15">
      <c r="A8" s="16"/>
      <c r="B8" s="16"/>
      <c r="C8" s="17"/>
      <c r="D8" s="35" t="s">
        <v>12</v>
      </c>
      <c r="E8" s="36"/>
      <c r="F8" s="36"/>
      <c r="G8" s="36"/>
      <c r="H8" s="36"/>
      <c r="I8" s="36"/>
      <c r="J8" s="36"/>
      <c r="K8" s="37"/>
      <c r="L8" s="38" t="s">
        <v>13</v>
      </c>
      <c r="M8" s="39"/>
      <c r="N8" s="40"/>
    </row>
    <row r="9" spans="1:14" s="1" customFormat="1" ht="45">
      <c r="A9" s="24" t="s">
        <v>14</v>
      </c>
      <c r="B9" s="24" t="s">
        <v>15</v>
      </c>
      <c r="C9" s="24" t="s">
        <v>16</v>
      </c>
      <c r="D9" s="29" t="s">
        <v>17</v>
      </c>
      <c r="E9" s="29" t="s">
        <v>18</v>
      </c>
      <c r="F9" s="29" t="s">
        <v>154</v>
      </c>
      <c r="G9" s="29" t="s">
        <v>19</v>
      </c>
      <c r="H9" s="29" t="s">
        <v>159</v>
      </c>
      <c r="I9" s="29" t="s">
        <v>158</v>
      </c>
      <c r="J9" s="29" t="s">
        <v>155</v>
      </c>
      <c r="K9" s="29" t="s">
        <v>20</v>
      </c>
      <c r="L9" s="25" t="s">
        <v>21</v>
      </c>
      <c r="M9" s="25" t="s">
        <v>20</v>
      </c>
      <c r="N9" s="26" t="s">
        <v>22</v>
      </c>
    </row>
    <row r="10" spans="1:14" ht="15" customHeight="1">
      <c r="A10" s="27" t="s">
        <v>137</v>
      </c>
      <c r="B10" s="21" t="s">
        <v>6</v>
      </c>
      <c r="C10" s="22">
        <v>13328</v>
      </c>
      <c r="D10" s="30">
        <v>4502376.08</v>
      </c>
      <c r="E10" s="31">
        <v>0</v>
      </c>
      <c r="F10" s="30">
        <f>D10-E10</f>
        <v>4502376.08</v>
      </c>
      <c r="G10" s="30">
        <v>52707.73</v>
      </c>
      <c r="H10" s="30">
        <v>0</v>
      </c>
      <c r="I10" s="30">
        <v>0</v>
      </c>
      <c r="J10" s="30">
        <f>G10-H10-I10</f>
        <v>52707.73</v>
      </c>
      <c r="K10" s="30">
        <v>479393.32</v>
      </c>
      <c r="L10" s="23">
        <f>(F10+J10)/C10</f>
        <v>341.76799294717893</v>
      </c>
      <c r="M10" s="23">
        <f>K10/C10</f>
        <v>35.968886554621847</v>
      </c>
      <c r="N10" s="28">
        <f>(F10+J10+K10)/C10</f>
        <v>377.73687950180079</v>
      </c>
    </row>
    <row r="11" spans="1:14" ht="15" customHeight="1">
      <c r="A11" s="27" t="s">
        <v>110</v>
      </c>
      <c r="B11" s="21" t="s">
        <v>8</v>
      </c>
      <c r="C11" s="22">
        <v>5372</v>
      </c>
      <c r="D11" s="30">
        <v>1374575.13</v>
      </c>
      <c r="E11" s="31">
        <v>0</v>
      </c>
      <c r="F11" s="30">
        <f>D11-E11</f>
        <v>1374575.13</v>
      </c>
      <c r="G11" s="30">
        <v>31908.63</v>
      </c>
      <c r="H11" s="30">
        <v>0</v>
      </c>
      <c r="I11" s="30">
        <v>0</v>
      </c>
      <c r="J11" s="30">
        <f>G11-H11-I11</f>
        <v>31908.63</v>
      </c>
      <c r="K11" s="30">
        <v>630211.76</v>
      </c>
      <c r="L11" s="23">
        <f>(F11+J11)/C11</f>
        <v>261.8175279225614</v>
      </c>
      <c r="M11" s="23">
        <f>K11/C11</f>
        <v>117.31417721518987</v>
      </c>
      <c r="N11" s="28">
        <f>(F11+J11+K11)/C11</f>
        <v>379.13170513775128</v>
      </c>
    </row>
    <row r="12" spans="1:14" ht="15" customHeight="1">
      <c r="A12" s="27" t="s">
        <v>41</v>
      </c>
      <c r="B12" s="21" t="s">
        <v>0</v>
      </c>
      <c r="C12" s="22">
        <v>18808</v>
      </c>
      <c r="D12" s="30">
        <v>8188791.1100000003</v>
      </c>
      <c r="E12" s="31">
        <v>0</v>
      </c>
      <c r="F12" s="30">
        <f>D12-E12</f>
        <v>8188791.1100000003</v>
      </c>
      <c r="G12" s="30">
        <v>780333.27</v>
      </c>
      <c r="H12" s="30">
        <v>0</v>
      </c>
      <c r="I12" s="30">
        <v>0</v>
      </c>
      <c r="J12" s="30">
        <f>G12-H12-I12</f>
        <v>780333.27</v>
      </c>
      <c r="K12" s="30">
        <v>2228019.71</v>
      </c>
      <c r="L12" s="23">
        <f>(F12+J12)/C12</f>
        <v>476.87815716716295</v>
      </c>
      <c r="M12" s="23">
        <f>K12/C12</f>
        <v>118.46127764780944</v>
      </c>
      <c r="N12" s="28">
        <f>(F12+J12+K12)/C12</f>
        <v>595.33943481497238</v>
      </c>
    </row>
    <row r="13" spans="1:14" ht="15" customHeight="1">
      <c r="A13" s="27" t="s">
        <v>62</v>
      </c>
      <c r="B13" s="21" t="s">
        <v>3</v>
      </c>
      <c r="C13" s="22">
        <v>11805</v>
      </c>
      <c r="D13" s="30">
        <v>3659776.59</v>
      </c>
      <c r="E13" s="31">
        <v>0</v>
      </c>
      <c r="F13" s="30">
        <f>D13-E13</f>
        <v>3659776.59</v>
      </c>
      <c r="G13" s="30">
        <v>179515.76</v>
      </c>
      <c r="H13" s="30">
        <v>0</v>
      </c>
      <c r="I13" s="30">
        <v>0</v>
      </c>
      <c r="J13" s="30">
        <f>G13-H13-I13</f>
        <v>179515.76</v>
      </c>
      <c r="K13" s="30">
        <v>1312454.82</v>
      </c>
      <c r="L13" s="23">
        <f>(F13+J13)/C13</f>
        <v>325.22595086827613</v>
      </c>
      <c r="M13" s="23">
        <f>K13/C13</f>
        <v>111.17787547649301</v>
      </c>
      <c r="N13" s="28">
        <f>(F13+J13+K13)/C13</f>
        <v>436.40382634476919</v>
      </c>
    </row>
    <row r="14" spans="1:14" ht="15" customHeight="1">
      <c r="A14" s="27" t="s">
        <v>160</v>
      </c>
      <c r="B14" s="21" t="s">
        <v>0</v>
      </c>
      <c r="C14" s="22">
        <v>7233</v>
      </c>
      <c r="D14" s="30">
        <v>2172268.0499999998</v>
      </c>
      <c r="E14" s="31">
        <v>0</v>
      </c>
      <c r="F14" s="30">
        <f>D14-E14</f>
        <v>2172268.0499999998</v>
      </c>
      <c r="G14" s="30">
        <v>51403.16</v>
      </c>
      <c r="H14" s="30">
        <v>0</v>
      </c>
      <c r="I14" s="30">
        <v>0</v>
      </c>
      <c r="J14" s="30">
        <f>G14-H14-I14</f>
        <v>51403.16</v>
      </c>
      <c r="K14" s="30">
        <v>1013193.53</v>
      </c>
      <c r="L14" s="23">
        <f>(F14+J14)/C14</f>
        <v>307.4341504216784</v>
      </c>
      <c r="M14" s="23">
        <f>K14/C14</f>
        <v>140.07929351583022</v>
      </c>
      <c r="N14" s="28">
        <f>(F14+J14+K14)/C14</f>
        <v>447.51344393750867</v>
      </c>
    </row>
    <row r="15" spans="1:14" ht="15" customHeight="1">
      <c r="A15" s="27" t="s">
        <v>135</v>
      </c>
      <c r="B15" s="21" t="s">
        <v>7</v>
      </c>
      <c r="C15" s="22">
        <v>5046</v>
      </c>
      <c r="D15" s="30">
        <v>794170.67</v>
      </c>
      <c r="E15" s="31">
        <v>0</v>
      </c>
      <c r="F15" s="30">
        <f>D15-E15</f>
        <v>794170.67</v>
      </c>
      <c r="G15" s="30">
        <v>78358.53</v>
      </c>
      <c r="H15" s="30">
        <v>0</v>
      </c>
      <c r="I15" s="30">
        <v>0</v>
      </c>
      <c r="J15" s="30">
        <f>G15-H15-I15</f>
        <v>78358.53</v>
      </c>
      <c r="K15" s="30">
        <v>406681.62</v>
      </c>
      <c r="L15" s="23">
        <f>(F15+J15)/C15</f>
        <v>172.91502179944513</v>
      </c>
      <c r="M15" s="23">
        <f>K15/C15</f>
        <v>80.594851367419736</v>
      </c>
      <c r="N15" s="28">
        <f>(F15+J15+K15)/C15</f>
        <v>253.50987316686485</v>
      </c>
    </row>
    <row r="16" spans="1:14" ht="15" customHeight="1">
      <c r="A16" s="27" t="s">
        <v>52</v>
      </c>
      <c r="B16" s="21" t="s">
        <v>4</v>
      </c>
      <c r="C16" s="22">
        <v>10498</v>
      </c>
      <c r="D16" s="30">
        <v>3651869.28</v>
      </c>
      <c r="E16" s="31">
        <v>0</v>
      </c>
      <c r="F16" s="30">
        <f>D16-E16</f>
        <v>3651869.28</v>
      </c>
      <c r="G16" s="30">
        <v>134634.43</v>
      </c>
      <c r="H16" s="30">
        <v>0</v>
      </c>
      <c r="I16" s="30">
        <v>0</v>
      </c>
      <c r="J16" s="30">
        <f>G16-H16-I16</f>
        <v>134634.43</v>
      </c>
      <c r="K16" s="30">
        <v>2796395.06</v>
      </c>
      <c r="L16" s="23">
        <f>(F16+J16)/C16</f>
        <v>360.68810344827585</v>
      </c>
      <c r="M16" s="23">
        <f>K16/C16</f>
        <v>266.37407696704133</v>
      </c>
      <c r="N16" s="28">
        <f>(F16+J16+K16)/C16</f>
        <v>627.06218041531713</v>
      </c>
    </row>
    <row r="17" spans="1:14" ht="15" customHeight="1">
      <c r="A17" s="27" t="s">
        <v>94</v>
      </c>
      <c r="B17" s="21" t="s">
        <v>0</v>
      </c>
      <c r="C17" s="22">
        <v>5400</v>
      </c>
      <c r="D17" s="30">
        <v>1321062.1399999999</v>
      </c>
      <c r="E17" s="31">
        <v>0</v>
      </c>
      <c r="F17" s="30">
        <f>D17-E17</f>
        <v>1321062.1399999999</v>
      </c>
      <c r="G17" s="30">
        <v>30772.29</v>
      </c>
      <c r="H17" s="30">
        <v>0</v>
      </c>
      <c r="I17" s="30">
        <v>0</v>
      </c>
      <c r="J17" s="30">
        <f>G17-H17-I17</f>
        <v>30772.29</v>
      </c>
      <c r="K17" s="30">
        <v>516608.16</v>
      </c>
      <c r="L17" s="23">
        <f>(F17+J17)/C17</f>
        <v>250.33970925925925</v>
      </c>
      <c r="M17" s="23">
        <f>K17/C17</f>
        <v>95.668177777777771</v>
      </c>
      <c r="N17" s="28">
        <f>(F17+J17+K17)/C17</f>
        <v>346.00788703703699</v>
      </c>
    </row>
    <row r="18" spans="1:14" ht="15" customHeight="1">
      <c r="A18" s="27" t="s">
        <v>161</v>
      </c>
      <c r="B18" s="21" t="s">
        <v>8</v>
      </c>
      <c r="C18" s="22">
        <v>6444</v>
      </c>
      <c r="D18" s="30">
        <v>3106502.35</v>
      </c>
      <c r="E18" s="31">
        <v>0</v>
      </c>
      <c r="F18" s="30">
        <f>D18-E18</f>
        <v>3106502.35</v>
      </c>
      <c r="G18" s="30">
        <v>52058.84</v>
      </c>
      <c r="H18" s="30">
        <v>0</v>
      </c>
      <c r="I18" s="30">
        <v>0</v>
      </c>
      <c r="J18" s="30">
        <f>G18-H18-I18</f>
        <v>52058.84</v>
      </c>
      <c r="K18" s="30">
        <v>538878.93999999994</v>
      </c>
      <c r="L18" s="23">
        <f>(F18+J18)/C18</f>
        <v>490.15536778398507</v>
      </c>
      <c r="M18" s="23">
        <f>K18/C18</f>
        <v>83.624913097454993</v>
      </c>
      <c r="N18" s="28">
        <f>(F18+J18+K18)/C18</f>
        <v>573.78028088144004</v>
      </c>
    </row>
    <row r="19" spans="1:14" ht="15" customHeight="1">
      <c r="A19" s="27" t="s">
        <v>129</v>
      </c>
      <c r="B19" s="21" t="s">
        <v>0</v>
      </c>
      <c r="C19" s="22">
        <v>5979</v>
      </c>
      <c r="D19" s="30">
        <v>1269484.42</v>
      </c>
      <c r="E19" s="31">
        <v>0</v>
      </c>
      <c r="F19" s="30">
        <f>D19-E19</f>
        <v>1269484.42</v>
      </c>
      <c r="G19" s="30">
        <v>26707.77</v>
      </c>
      <c r="H19" s="30">
        <v>0</v>
      </c>
      <c r="I19" s="30">
        <v>0</v>
      </c>
      <c r="J19" s="30">
        <f>G19-H19-I19</f>
        <v>26707.77</v>
      </c>
      <c r="K19" s="30">
        <v>654591.6</v>
      </c>
      <c r="L19" s="23">
        <f>(F19+J19)/C19</f>
        <v>216.79079946479342</v>
      </c>
      <c r="M19" s="23">
        <f>K19/C19</f>
        <v>109.48178625188159</v>
      </c>
      <c r="N19" s="28">
        <f>(F19+J19+K19)/C19</f>
        <v>326.27258571667505</v>
      </c>
    </row>
    <row r="20" spans="1:14" ht="15" customHeight="1">
      <c r="A20" s="27" t="s">
        <v>117</v>
      </c>
      <c r="B20" s="21" t="s">
        <v>0</v>
      </c>
      <c r="C20" s="22">
        <v>9349</v>
      </c>
      <c r="D20" s="30">
        <v>2356837.9</v>
      </c>
      <c r="E20" s="31">
        <v>0</v>
      </c>
      <c r="F20" s="30">
        <f>D20-E20</f>
        <v>2356837.9</v>
      </c>
      <c r="G20" s="30">
        <v>-16669.509999999998</v>
      </c>
      <c r="H20" s="30">
        <v>0</v>
      </c>
      <c r="I20" s="30">
        <v>0</v>
      </c>
      <c r="J20" s="30">
        <f>G20-H20-I20</f>
        <v>-16669.509999999998</v>
      </c>
      <c r="K20" s="30">
        <v>951127.62</v>
      </c>
      <c r="L20" s="23">
        <f>(F20+J20)/C20</f>
        <v>250.31216065889402</v>
      </c>
      <c r="M20" s="23">
        <f>K20/C20</f>
        <v>101.7357599743288</v>
      </c>
      <c r="N20" s="28">
        <f>(F20+J20+K20)/C20</f>
        <v>352.04792063322282</v>
      </c>
    </row>
    <row r="21" spans="1:14" ht="15" customHeight="1">
      <c r="A21" s="27" t="s">
        <v>138</v>
      </c>
      <c r="B21" s="21" t="s">
        <v>10</v>
      </c>
      <c r="C21" s="22">
        <v>6080</v>
      </c>
      <c r="D21" s="30">
        <v>1466112.17</v>
      </c>
      <c r="E21" s="31">
        <v>0</v>
      </c>
      <c r="F21" s="30">
        <f>D21-E21</f>
        <v>1466112.17</v>
      </c>
      <c r="G21" s="30">
        <v>91104.06</v>
      </c>
      <c r="H21" s="30">
        <v>0</v>
      </c>
      <c r="I21" s="30">
        <v>0</v>
      </c>
      <c r="J21" s="30">
        <f>G21-H21-I21</f>
        <v>91104.06</v>
      </c>
      <c r="K21" s="30">
        <v>218004.26</v>
      </c>
      <c r="L21" s="23">
        <f>(F21+J21)/C21</f>
        <v>256.12109046052632</v>
      </c>
      <c r="M21" s="23">
        <f>K21/C21</f>
        <v>35.855963815789472</v>
      </c>
      <c r="N21" s="28">
        <f>(F21+J21+K21)/C21</f>
        <v>291.97705427631581</v>
      </c>
    </row>
    <row r="22" spans="1:14" ht="15" customHeight="1">
      <c r="A22" s="27" t="s">
        <v>37</v>
      </c>
      <c r="B22" s="21" t="s">
        <v>6</v>
      </c>
      <c r="C22" s="22">
        <v>7937</v>
      </c>
      <c r="D22" s="30">
        <v>3490076.26</v>
      </c>
      <c r="E22" s="31">
        <v>0</v>
      </c>
      <c r="F22" s="30">
        <f>D22-E22</f>
        <v>3490076.26</v>
      </c>
      <c r="G22" s="30">
        <v>28034.42</v>
      </c>
      <c r="H22" s="30">
        <v>0</v>
      </c>
      <c r="I22" s="30">
        <v>0</v>
      </c>
      <c r="J22" s="30">
        <f>G22-H22-I22</f>
        <v>28034.42</v>
      </c>
      <c r="K22" s="30">
        <v>640521.56999999995</v>
      </c>
      <c r="L22" s="23">
        <f>(F22+J22)/C22</f>
        <v>443.25446390323793</v>
      </c>
      <c r="M22" s="23">
        <f>K22/C22</f>
        <v>80.700714375708699</v>
      </c>
      <c r="N22" s="28">
        <f>(F22+J22+K22)/C22</f>
        <v>523.95517827894662</v>
      </c>
    </row>
    <row r="23" spans="1:14" ht="15" customHeight="1">
      <c r="A23" s="27" t="s">
        <v>91</v>
      </c>
      <c r="B23" s="21" t="s">
        <v>8</v>
      </c>
      <c r="C23" s="22">
        <v>12985</v>
      </c>
      <c r="D23" s="30">
        <v>3175754.44</v>
      </c>
      <c r="E23" s="31">
        <v>0</v>
      </c>
      <c r="F23" s="30">
        <f>D23-E23</f>
        <v>3175754.44</v>
      </c>
      <c r="G23" s="30">
        <v>44182.14</v>
      </c>
      <c r="H23" s="30">
        <v>0</v>
      </c>
      <c r="I23" s="30">
        <v>0</v>
      </c>
      <c r="J23" s="30">
        <f>G23-H23-I23</f>
        <v>44182.14</v>
      </c>
      <c r="K23" s="30">
        <v>1961937.3</v>
      </c>
      <c r="L23" s="23">
        <f>(F23+J23)/C23</f>
        <v>247.97355256064691</v>
      </c>
      <c r="M23" s="23">
        <f>K23/C23</f>
        <v>151.09259145167502</v>
      </c>
      <c r="N23" s="28">
        <f>(F23+J23+K23)/C23</f>
        <v>399.0661440123219</v>
      </c>
    </row>
    <row r="24" spans="1:14" ht="15" customHeight="1">
      <c r="A24" s="27" t="s">
        <v>32</v>
      </c>
      <c r="B24" s="21" t="s">
        <v>2</v>
      </c>
      <c r="C24" s="22">
        <v>8107</v>
      </c>
      <c r="D24" s="30">
        <v>3802508.3</v>
      </c>
      <c r="E24" s="31">
        <v>0</v>
      </c>
      <c r="F24" s="30">
        <f>D24-E24</f>
        <v>3802508.3</v>
      </c>
      <c r="G24" s="30">
        <v>307191.96999999997</v>
      </c>
      <c r="H24" s="30">
        <v>0</v>
      </c>
      <c r="I24" s="30">
        <v>0</v>
      </c>
      <c r="J24" s="30">
        <f>G24-H24-I24</f>
        <v>307191.96999999997</v>
      </c>
      <c r="K24" s="30">
        <v>2894336.21</v>
      </c>
      <c r="L24" s="23">
        <f>(F24+J24)/C24</f>
        <v>506.93231404958669</v>
      </c>
      <c r="M24" s="23">
        <f>K24/C24</f>
        <v>357.01692487973355</v>
      </c>
      <c r="N24" s="28">
        <f>(F24+J24+K24)/C24</f>
        <v>863.94923892932025</v>
      </c>
    </row>
    <row r="25" spans="1:14" ht="15" customHeight="1">
      <c r="A25" s="27" t="s">
        <v>103</v>
      </c>
      <c r="B25" s="21" t="s">
        <v>10</v>
      </c>
      <c r="C25" s="22">
        <v>19526</v>
      </c>
      <c r="D25" s="30">
        <v>4863187.55</v>
      </c>
      <c r="E25" s="31">
        <v>0</v>
      </c>
      <c r="F25" s="30">
        <f>D25-E25</f>
        <v>4863187.55</v>
      </c>
      <c r="G25" s="30">
        <v>103362.27</v>
      </c>
      <c r="H25" s="30">
        <v>0</v>
      </c>
      <c r="I25" s="30">
        <v>0</v>
      </c>
      <c r="J25" s="30">
        <f>G25-H25-I25</f>
        <v>103362.27</v>
      </c>
      <c r="K25" s="30">
        <v>2954718.94</v>
      </c>
      <c r="L25" s="23">
        <f>(F25+J25)/C25</f>
        <v>254.35572160196656</v>
      </c>
      <c r="M25" s="23">
        <f>K25/C25</f>
        <v>151.32228515825054</v>
      </c>
      <c r="N25" s="28">
        <f>(F25+J25+K25)/C25</f>
        <v>405.67800676021716</v>
      </c>
    </row>
    <row r="26" spans="1:14" ht="15" customHeight="1">
      <c r="A26" s="27" t="s">
        <v>40</v>
      </c>
      <c r="B26" s="21" t="s">
        <v>8</v>
      </c>
      <c r="C26" s="22">
        <v>8238</v>
      </c>
      <c r="D26" s="30">
        <v>2734190.49</v>
      </c>
      <c r="E26" s="31">
        <v>0</v>
      </c>
      <c r="F26" s="30">
        <f>D26-E26</f>
        <v>2734190.49</v>
      </c>
      <c r="G26" s="30">
        <v>74673.95</v>
      </c>
      <c r="H26" s="30">
        <v>0</v>
      </c>
      <c r="I26" s="30">
        <v>0</v>
      </c>
      <c r="J26" s="30">
        <f>G26-H26-I26</f>
        <v>74673.95</v>
      </c>
      <c r="K26" s="30">
        <v>955009.7</v>
      </c>
      <c r="L26" s="23">
        <f>(F26+J26)/C26</f>
        <v>340.96436513716924</v>
      </c>
      <c r="M26" s="23">
        <f>K26/C26</f>
        <v>115.92737314882253</v>
      </c>
      <c r="N26" s="28">
        <f>(F26+J26+K26)/C26</f>
        <v>456.89173828599183</v>
      </c>
    </row>
    <row r="27" spans="1:14" ht="15" customHeight="1">
      <c r="A27" s="27" t="s">
        <v>100</v>
      </c>
      <c r="B27" s="21" t="s">
        <v>4</v>
      </c>
      <c r="C27" s="22">
        <v>5542</v>
      </c>
      <c r="D27" s="30">
        <v>1412292.57</v>
      </c>
      <c r="E27" s="31">
        <v>0</v>
      </c>
      <c r="F27" s="30">
        <f>D27-E27</f>
        <v>1412292.57</v>
      </c>
      <c r="G27" s="30">
        <v>30892.39</v>
      </c>
      <c r="H27" s="30">
        <v>0</v>
      </c>
      <c r="I27" s="30">
        <v>0</v>
      </c>
      <c r="J27" s="30">
        <f>G27-H27-I27</f>
        <v>30892.39</v>
      </c>
      <c r="K27" s="30">
        <v>700212.04</v>
      </c>
      <c r="L27" s="23">
        <f>(F27+J27)/C27</f>
        <v>260.4086900036088</v>
      </c>
      <c r="M27" s="23">
        <f>K27/C27</f>
        <v>126.34645254420788</v>
      </c>
      <c r="N27" s="28">
        <f>(F27+J27+K27)/C27</f>
        <v>386.75514254781666</v>
      </c>
    </row>
    <row r="28" spans="1:14" ht="15" customHeight="1">
      <c r="A28" s="27" t="s">
        <v>152</v>
      </c>
      <c r="B28" s="21" t="s">
        <v>0</v>
      </c>
      <c r="C28" s="22">
        <v>18706</v>
      </c>
      <c r="D28" s="30">
        <v>9229376.75</v>
      </c>
      <c r="E28" s="31">
        <v>0</v>
      </c>
      <c r="F28" s="30">
        <f>D28-E28</f>
        <v>9229376.75</v>
      </c>
      <c r="G28" s="30">
        <v>151920.43</v>
      </c>
      <c r="H28" s="30">
        <v>0</v>
      </c>
      <c r="I28" s="30">
        <v>0</v>
      </c>
      <c r="J28" s="30">
        <f>G28-H28-I28</f>
        <v>151920.43</v>
      </c>
      <c r="K28" s="30">
        <v>2176647.31</v>
      </c>
      <c r="L28" s="23">
        <f>(F28+J28)/C28</f>
        <v>501.51273281300115</v>
      </c>
      <c r="M28" s="23">
        <f>K28/C28</f>
        <v>116.36091681813322</v>
      </c>
      <c r="N28" s="28">
        <f>(F28+J28+K28)/C28</f>
        <v>617.87364963113441</v>
      </c>
    </row>
    <row r="29" spans="1:14" ht="15" customHeight="1">
      <c r="A29" s="27" t="s">
        <v>119</v>
      </c>
      <c r="B29" s="21" t="s">
        <v>10</v>
      </c>
      <c r="C29" s="22">
        <v>6091</v>
      </c>
      <c r="D29" s="30">
        <v>1912282.53</v>
      </c>
      <c r="E29" s="31">
        <v>0</v>
      </c>
      <c r="F29" s="30">
        <f>D29-E29</f>
        <v>1912282.53</v>
      </c>
      <c r="G29" s="30">
        <v>42314.85</v>
      </c>
      <c r="H29" s="30">
        <v>0</v>
      </c>
      <c r="I29" s="30">
        <v>0</v>
      </c>
      <c r="J29" s="30">
        <f>G29-H29-I29</f>
        <v>42314.85</v>
      </c>
      <c r="K29" s="30">
        <v>255999.35</v>
      </c>
      <c r="L29" s="23">
        <f>(F29+J29)/C29</f>
        <v>320.8992579215236</v>
      </c>
      <c r="M29" s="23">
        <f>K29/C29</f>
        <v>42.02911672960105</v>
      </c>
      <c r="N29" s="28">
        <f>(F29+J29+K29)/C29</f>
        <v>362.92837465112461</v>
      </c>
    </row>
    <row r="30" spans="1:14" ht="15" customHeight="1">
      <c r="A30" s="27" t="s">
        <v>81</v>
      </c>
      <c r="B30" s="21" t="s">
        <v>6</v>
      </c>
      <c r="C30" s="22">
        <v>19284</v>
      </c>
      <c r="D30" s="30">
        <v>6306027.6699999999</v>
      </c>
      <c r="E30" s="31">
        <v>0</v>
      </c>
      <c r="F30" s="30">
        <f>D30-E30</f>
        <v>6306027.6699999999</v>
      </c>
      <c r="G30" s="30">
        <v>306115.92</v>
      </c>
      <c r="H30" s="30">
        <v>0</v>
      </c>
      <c r="I30" s="30">
        <v>0</v>
      </c>
      <c r="J30" s="30">
        <f>G30-H30-I30</f>
        <v>306115.92</v>
      </c>
      <c r="K30" s="30">
        <v>1448623.22</v>
      </c>
      <c r="L30" s="23">
        <f>(F30+J30)/C30</f>
        <v>342.88236828458827</v>
      </c>
      <c r="M30" s="23">
        <f>K30/C30</f>
        <v>75.120473968056416</v>
      </c>
      <c r="N30" s="28">
        <f>(F30+J30+K30)/C30</f>
        <v>418.00284225264465</v>
      </c>
    </row>
    <row r="31" spans="1:14" ht="15" customHeight="1">
      <c r="A31" s="27" t="s">
        <v>33</v>
      </c>
      <c r="B31" s="21" t="s">
        <v>4</v>
      </c>
      <c r="C31" s="22">
        <v>15841</v>
      </c>
      <c r="D31" s="30">
        <v>5967379.9800000004</v>
      </c>
      <c r="E31" s="31">
        <v>0</v>
      </c>
      <c r="F31" s="30">
        <f>D31-E31</f>
        <v>5967379.9800000004</v>
      </c>
      <c r="G31" s="30">
        <v>110293.79</v>
      </c>
      <c r="H31" s="30">
        <v>0</v>
      </c>
      <c r="I31" s="30">
        <v>0</v>
      </c>
      <c r="J31" s="30">
        <f>G31-H31-I31</f>
        <v>110293.79</v>
      </c>
      <c r="K31" s="30">
        <v>5525752.6200000001</v>
      </c>
      <c r="L31" s="23">
        <f>(F31+J31)/C31</f>
        <v>383.66730446310208</v>
      </c>
      <c r="M31" s="23">
        <f>K31/C31</f>
        <v>348.82599709614294</v>
      </c>
      <c r="N31" s="28">
        <f>(F31+J31+K31)/C31</f>
        <v>732.49330155924508</v>
      </c>
    </row>
    <row r="32" spans="1:14" ht="15" customHeight="1">
      <c r="A32" s="27" t="s">
        <v>113</v>
      </c>
      <c r="B32" s="21" t="s">
        <v>4</v>
      </c>
      <c r="C32" s="22">
        <v>17667</v>
      </c>
      <c r="D32" s="30">
        <v>5134473.34</v>
      </c>
      <c r="E32" s="31">
        <v>0</v>
      </c>
      <c r="F32" s="30">
        <f>D32-E32</f>
        <v>5134473.34</v>
      </c>
      <c r="G32" s="30">
        <v>105067.26</v>
      </c>
      <c r="H32" s="30">
        <v>0</v>
      </c>
      <c r="I32" s="30">
        <v>0</v>
      </c>
      <c r="J32" s="30">
        <f>G32-H32-I32</f>
        <v>105067.26</v>
      </c>
      <c r="K32" s="30">
        <v>1471017.41</v>
      </c>
      <c r="L32" s="23">
        <f>(F32+J32)/C32</f>
        <v>296.57217410992246</v>
      </c>
      <c r="M32" s="23">
        <f>K32/C32</f>
        <v>83.26356540442633</v>
      </c>
      <c r="N32" s="28">
        <f>(F32+J32+K32)/C32</f>
        <v>379.83573951434875</v>
      </c>
    </row>
    <row r="33" spans="1:14" ht="15" customHeight="1">
      <c r="A33" s="27" t="s">
        <v>90</v>
      </c>
      <c r="B33" s="21" t="s">
        <v>4</v>
      </c>
      <c r="C33" s="22">
        <v>5130</v>
      </c>
      <c r="D33" s="30">
        <v>1551168.97</v>
      </c>
      <c r="E33" s="31">
        <v>0</v>
      </c>
      <c r="F33" s="30">
        <f>D33-E33</f>
        <v>1551168.97</v>
      </c>
      <c r="G33" s="30">
        <v>39482.71</v>
      </c>
      <c r="H33" s="30">
        <v>0</v>
      </c>
      <c r="I33" s="30">
        <v>0</v>
      </c>
      <c r="J33" s="30">
        <f>G33-H33-I33</f>
        <v>39482.71</v>
      </c>
      <c r="K33" s="30">
        <v>699257.42</v>
      </c>
      <c r="L33" s="23">
        <f>(F33+J33)/C33</f>
        <v>310.0685536062378</v>
      </c>
      <c r="M33" s="23">
        <f>K33/C33</f>
        <v>136.30748927875246</v>
      </c>
      <c r="N33" s="28">
        <f>(F33+J33+K33)/C33</f>
        <v>446.37604288499028</v>
      </c>
    </row>
    <row r="34" spans="1:14" ht="15" customHeight="1">
      <c r="A34" s="27" t="s">
        <v>105</v>
      </c>
      <c r="B34" s="21" t="s">
        <v>10</v>
      </c>
      <c r="C34" s="22">
        <v>7241</v>
      </c>
      <c r="D34" s="30">
        <v>1892484.29</v>
      </c>
      <c r="E34" s="31">
        <v>0</v>
      </c>
      <c r="F34" s="30">
        <f>D34-E34</f>
        <v>1892484.29</v>
      </c>
      <c r="G34" s="30">
        <v>19191.82</v>
      </c>
      <c r="H34" s="30">
        <v>0</v>
      </c>
      <c r="I34" s="30">
        <v>0</v>
      </c>
      <c r="J34" s="30">
        <f>G34-H34-I34</f>
        <v>19191.82</v>
      </c>
      <c r="K34" s="30">
        <v>282623.59000000003</v>
      </c>
      <c r="L34" s="23">
        <f>(F34+J34)/C34</f>
        <v>264.00719651981774</v>
      </c>
      <c r="M34" s="23">
        <f>K34/C34</f>
        <v>39.031016434194179</v>
      </c>
      <c r="N34" s="28">
        <f>(F34+J34+K34)/C34</f>
        <v>303.0382129540119</v>
      </c>
    </row>
    <row r="35" spans="1:14" ht="15" customHeight="1">
      <c r="A35" s="27" t="s">
        <v>57</v>
      </c>
      <c r="B35" s="21" t="s">
        <v>10</v>
      </c>
      <c r="C35" s="22">
        <v>10787</v>
      </c>
      <c r="D35" s="30">
        <v>4288869.3499999996</v>
      </c>
      <c r="E35" s="31">
        <v>0</v>
      </c>
      <c r="F35" s="30">
        <f>D35-E35</f>
        <v>4288869.3499999996</v>
      </c>
      <c r="G35" s="30">
        <v>211311.35</v>
      </c>
      <c r="H35" s="30">
        <v>0</v>
      </c>
      <c r="I35" s="30">
        <v>0</v>
      </c>
      <c r="J35" s="30">
        <f>G35-H35-I35</f>
        <v>211311.35</v>
      </c>
      <c r="K35" s="30">
        <v>691711.68</v>
      </c>
      <c r="L35" s="23">
        <f>(F35+J35)/C35</f>
        <v>417.1855659590247</v>
      </c>
      <c r="M35" s="23">
        <f>K35/C35</f>
        <v>64.124564753870402</v>
      </c>
      <c r="N35" s="28">
        <f>(F35+J35+K35)/C35</f>
        <v>481.31013071289505</v>
      </c>
    </row>
    <row r="36" spans="1:14" ht="15" customHeight="1">
      <c r="A36" s="27" t="s">
        <v>66</v>
      </c>
      <c r="B36" s="21" t="s">
        <v>2</v>
      </c>
      <c r="C36" s="22">
        <v>14272</v>
      </c>
      <c r="D36" s="30">
        <v>4602489.84</v>
      </c>
      <c r="E36" s="31">
        <v>0</v>
      </c>
      <c r="F36" s="30">
        <f>D36-E36</f>
        <v>4602489.84</v>
      </c>
      <c r="G36" s="30">
        <v>151828.96</v>
      </c>
      <c r="H36" s="30">
        <v>0</v>
      </c>
      <c r="I36" s="30">
        <v>0</v>
      </c>
      <c r="J36" s="30">
        <f>G36-H36-I36</f>
        <v>151828.96</v>
      </c>
      <c r="K36" s="30">
        <v>1836215.07</v>
      </c>
      <c r="L36" s="23">
        <f>(F36+J36)/C36</f>
        <v>333.12211322869956</v>
      </c>
      <c r="M36" s="23">
        <f>K36/C36</f>
        <v>128.65856712443946</v>
      </c>
      <c r="N36" s="28">
        <f>(F36+J36+K36)/C36</f>
        <v>461.78068035313902</v>
      </c>
    </row>
    <row r="37" spans="1:14" ht="15" customHeight="1">
      <c r="A37" s="27" t="s">
        <v>86</v>
      </c>
      <c r="B37" s="21" t="s">
        <v>2</v>
      </c>
      <c r="C37" s="22">
        <v>6058</v>
      </c>
      <c r="D37" s="30">
        <v>1736305.96</v>
      </c>
      <c r="E37" s="31">
        <v>0</v>
      </c>
      <c r="F37" s="30">
        <f>D37-E37</f>
        <v>1736305.96</v>
      </c>
      <c r="G37" s="30">
        <v>36094.07</v>
      </c>
      <c r="H37" s="30">
        <v>0</v>
      </c>
      <c r="I37" s="30">
        <v>0</v>
      </c>
      <c r="J37" s="30">
        <f>G37-H37-I37</f>
        <v>36094.07</v>
      </c>
      <c r="K37" s="30">
        <v>332530.78000000003</v>
      </c>
      <c r="L37" s="23">
        <f>(F37+J37)/C37</f>
        <v>292.57181082865634</v>
      </c>
      <c r="M37" s="23">
        <f>K37/C37</f>
        <v>54.891181908220538</v>
      </c>
      <c r="N37" s="28">
        <f>(F37+J37+K37)/C37</f>
        <v>347.46299273687686</v>
      </c>
    </row>
    <row r="38" spans="1:14" ht="15" customHeight="1">
      <c r="A38" s="27" t="s">
        <v>128</v>
      </c>
      <c r="B38" s="21" t="s">
        <v>7</v>
      </c>
      <c r="C38" s="22">
        <v>7670</v>
      </c>
      <c r="D38" s="30">
        <v>2033075.69</v>
      </c>
      <c r="E38" s="31">
        <v>0</v>
      </c>
      <c r="F38" s="30">
        <f>D38-E38</f>
        <v>2033075.69</v>
      </c>
      <c r="G38" s="30">
        <v>35573.9</v>
      </c>
      <c r="H38" s="30">
        <v>0</v>
      </c>
      <c r="I38" s="30">
        <v>0</v>
      </c>
      <c r="J38" s="30">
        <f>G38-H38-I38</f>
        <v>35573.9</v>
      </c>
      <c r="K38" s="30">
        <v>610111.84</v>
      </c>
      <c r="L38" s="23">
        <f>(F38+J38)/C38</f>
        <v>269.70659582790091</v>
      </c>
      <c r="M38" s="23">
        <f>K38/C38</f>
        <v>79.545220338983043</v>
      </c>
      <c r="N38" s="28">
        <f>(F38+J38+K38)/C38</f>
        <v>349.25181616688394</v>
      </c>
    </row>
    <row r="39" spans="1:14" ht="15" customHeight="1">
      <c r="A39" s="27" t="s">
        <v>150</v>
      </c>
      <c r="B39" s="21" t="s">
        <v>10</v>
      </c>
      <c r="C39" s="22">
        <v>12471</v>
      </c>
      <c r="D39" s="30">
        <v>3128993.18</v>
      </c>
      <c r="E39" s="31">
        <v>0</v>
      </c>
      <c r="F39" s="30">
        <f>D39-E39</f>
        <v>3128993.18</v>
      </c>
      <c r="G39" s="30">
        <v>74975.88</v>
      </c>
      <c r="H39" s="30">
        <v>0</v>
      </c>
      <c r="I39" s="30">
        <v>0</v>
      </c>
      <c r="J39" s="30">
        <f>G39-H39-I39</f>
        <v>74975.88</v>
      </c>
      <c r="K39" s="30">
        <v>584182.04</v>
      </c>
      <c r="L39" s="23">
        <f>(F39+J39)/C39</f>
        <v>256.91356426910431</v>
      </c>
      <c r="M39" s="23">
        <f>K39/C39</f>
        <v>46.843239515676373</v>
      </c>
      <c r="N39" s="28">
        <f>(F39+J39+K39)/C39</f>
        <v>303.75680378478069</v>
      </c>
    </row>
    <row r="40" spans="1:14" ht="15" customHeight="1">
      <c r="A40" s="27" t="s">
        <v>108</v>
      </c>
      <c r="B40" s="21" t="s">
        <v>6</v>
      </c>
      <c r="C40" s="22">
        <v>7417</v>
      </c>
      <c r="D40" s="30">
        <v>2049190.39</v>
      </c>
      <c r="E40" s="31">
        <v>0</v>
      </c>
      <c r="F40" s="30">
        <f>D40-E40</f>
        <v>2049190.39</v>
      </c>
      <c r="G40" s="30">
        <v>27462.18</v>
      </c>
      <c r="H40" s="30">
        <v>0</v>
      </c>
      <c r="I40" s="30">
        <v>0</v>
      </c>
      <c r="J40" s="30">
        <f>G40-H40-I40</f>
        <v>27462.18</v>
      </c>
      <c r="K40" s="30">
        <v>341617.13</v>
      </c>
      <c r="L40" s="23">
        <f>(F40+J40)/C40</f>
        <v>279.98551570715921</v>
      </c>
      <c r="M40" s="23">
        <f>K40/C40</f>
        <v>46.058666576783068</v>
      </c>
      <c r="N40" s="28">
        <f>(F40+J40+K40)/C40</f>
        <v>326.04418228394223</v>
      </c>
    </row>
    <row r="41" spans="1:14" ht="15" customHeight="1">
      <c r="A41" s="27" t="s">
        <v>85</v>
      </c>
      <c r="B41" s="21" t="s">
        <v>10</v>
      </c>
      <c r="C41" s="22">
        <v>16417</v>
      </c>
      <c r="D41" s="30">
        <v>4654151.43</v>
      </c>
      <c r="E41" s="31">
        <v>0</v>
      </c>
      <c r="F41" s="30">
        <f>D41-E41</f>
        <v>4654151.43</v>
      </c>
      <c r="G41" s="30">
        <v>145417.65</v>
      </c>
      <c r="H41" s="30">
        <v>0</v>
      </c>
      <c r="I41" s="30">
        <v>0</v>
      </c>
      <c r="J41" s="30">
        <f>G41-H41-I41</f>
        <v>145417.65</v>
      </c>
      <c r="K41" s="30">
        <v>1927377.24</v>
      </c>
      <c r="L41" s="23">
        <f>(F41+J41)/C41</f>
        <v>292.35360175427911</v>
      </c>
      <c r="M41" s="23">
        <f>K41/C41</f>
        <v>117.4013059633307</v>
      </c>
      <c r="N41" s="28">
        <f>(F41+J41+K41)/C41</f>
        <v>409.7549077176098</v>
      </c>
    </row>
    <row r="42" spans="1:14" ht="15" customHeight="1">
      <c r="A42" s="27" t="s">
        <v>118</v>
      </c>
      <c r="B42" s="21" t="s">
        <v>0</v>
      </c>
      <c r="C42" s="22">
        <v>5129</v>
      </c>
      <c r="D42" s="30">
        <v>1601084.95</v>
      </c>
      <c r="E42" s="31">
        <v>0</v>
      </c>
      <c r="F42" s="30">
        <f>D42-E42</f>
        <v>1601084.95</v>
      </c>
      <c r="G42" s="30">
        <v>40196.82</v>
      </c>
      <c r="H42" s="30">
        <v>0</v>
      </c>
      <c r="I42" s="30">
        <v>0</v>
      </c>
      <c r="J42" s="30">
        <f>G42-H42-I42</f>
        <v>40196.82</v>
      </c>
      <c r="K42" s="30">
        <v>462048.29</v>
      </c>
      <c r="L42" s="23">
        <f>(F42+J42)/C42</f>
        <v>320.00034509651005</v>
      </c>
      <c r="M42" s="23">
        <f>K42/C42</f>
        <v>90.085453304737769</v>
      </c>
      <c r="N42" s="28">
        <f>(F42+J42+K42)/C42</f>
        <v>410.08579840124781</v>
      </c>
    </row>
    <row r="43" spans="1:14" ht="15" customHeight="1">
      <c r="A43" s="27" t="s">
        <v>87</v>
      </c>
      <c r="B43" s="21" t="s">
        <v>10</v>
      </c>
      <c r="C43" s="22">
        <v>5276</v>
      </c>
      <c r="D43" s="30">
        <v>1619000.07</v>
      </c>
      <c r="E43" s="31">
        <v>0</v>
      </c>
      <c r="F43" s="30">
        <f>D43-E43</f>
        <v>1619000.07</v>
      </c>
      <c r="G43" s="30">
        <v>32409.21</v>
      </c>
      <c r="H43" s="30">
        <v>0</v>
      </c>
      <c r="I43" s="30">
        <v>0</v>
      </c>
      <c r="J43" s="30">
        <f>G43-H43-I43</f>
        <v>32409.21</v>
      </c>
      <c r="K43" s="30">
        <v>504682.69</v>
      </c>
      <c r="L43" s="23">
        <f>(F43+J43)/C43</f>
        <v>313.004033358605</v>
      </c>
      <c r="M43" s="23">
        <f>K43/C43</f>
        <v>95.656309704321458</v>
      </c>
      <c r="N43" s="28">
        <f>(F43+J43+K43)/C43</f>
        <v>408.66034306292647</v>
      </c>
    </row>
    <row r="44" spans="1:14" ht="15" customHeight="1">
      <c r="A44" s="27" t="s">
        <v>27</v>
      </c>
      <c r="B44" s="21" t="s">
        <v>3</v>
      </c>
      <c r="C44" s="22">
        <v>8004</v>
      </c>
      <c r="D44" s="30">
        <v>6188702.3700000001</v>
      </c>
      <c r="E44" s="31">
        <v>0</v>
      </c>
      <c r="F44" s="30">
        <f>D44-E44</f>
        <v>6188702.3700000001</v>
      </c>
      <c r="G44" s="30">
        <v>109380.6</v>
      </c>
      <c r="H44" s="30">
        <v>0</v>
      </c>
      <c r="I44" s="30">
        <v>0</v>
      </c>
      <c r="J44" s="30">
        <f>G44-H44-I44</f>
        <v>109380.6</v>
      </c>
      <c r="K44" s="30">
        <v>1087831.1299999999</v>
      </c>
      <c r="L44" s="23">
        <f>(F44+J44)/C44</f>
        <v>786.86693778110941</v>
      </c>
      <c r="M44" s="23">
        <f>K44/C44</f>
        <v>135.91093578210894</v>
      </c>
      <c r="N44" s="28">
        <f>(F44+J44+K44)/C44</f>
        <v>922.77787356321835</v>
      </c>
    </row>
    <row r="45" spans="1:14" ht="15" customHeight="1">
      <c r="A45" s="27" t="s">
        <v>77</v>
      </c>
      <c r="B45" s="21" t="s">
        <v>6</v>
      </c>
      <c r="C45" s="22">
        <v>14061</v>
      </c>
      <c r="D45" s="30">
        <v>3960072.46</v>
      </c>
      <c r="E45" s="31">
        <v>0</v>
      </c>
      <c r="F45" s="30">
        <f>D45-E45</f>
        <v>3960072.46</v>
      </c>
      <c r="G45" s="30">
        <v>129395.74</v>
      </c>
      <c r="H45" s="30">
        <v>0</v>
      </c>
      <c r="I45" s="30">
        <v>0</v>
      </c>
      <c r="J45" s="30">
        <f>G45-H45-I45</f>
        <v>129395.74</v>
      </c>
      <c r="K45" s="30">
        <v>1179740.8799999999</v>
      </c>
      <c r="L45" s="23">
        <f>(F45+J45)/C45</f>
        <v>290.83765023824765</v>
      </c>
      <c r="M45" s="23">
        <f>K45/C45</f>
        <v>83.901634307659478</v>
      </c>
      <c r="N45" s="28">
        <f>(F45+J45+K45)/C45</f>
        <v>374.73928454590714</v>
      </c>
    </row>
    <row r="46" spans="1:14" ht="15" customHeight="1">
      <c r="A46" s="27" t="s">
        <v>23</v>
      </c>
      <c r="B46" s="21" t="s">
        <v>8</v>
      </c>
      <c r="C46" s="22">
        <v>6515</v>
      </c>
      <c r="D46" s="30">
        <v>9861341.1600000001</v>
      </c>
      <c r="E46" s="31">
        <v>0</v>
      </c>
      <c r="F46" s="30">
        <f>D46-E46</f>
        <v>9861341.1600000001</v>
      </c>
      <c r="G46" s="30">
        <v>1258085.68</v>
      </c>
      <c r="H46" s="30">
        <v>0</v>
      </c>
      <c r="I46" s="30">
        <v>0</v>
      </c>
      <c r="J46" s="30">
        <f>G46-H46-I46</f>
        <v>1258085.68</v>
      </c>
      <c r="K46" s="30">
        <v>2553270.87</v>
      </c>
      <c r="L46" s="23">
        <f>(F46+J46)/C46</f>
        <v>1706.7424159631619</v>
      </c>
      <c r="M46" s="23">
        <f>K46/C46</f>
        <v>391.90650345356869</v>
      </c>
      <c r="N46" s="28">
        <f>(F46+J46+K46)/C46</f>
        <v>2098.6489194167307</v>
      </c>
    </row>
    <row r="47" spans="1:14" ht="15" customHeight="1">
      <c r="A47" s="27" t="s">
        <v>72</v>
      </c>
      <c r="B47" s="21" t="s">
        <v>10</v>
      </c>
      <c r="C47" s="22">
        <v>5456</v>
      </c>
      <c r="D47" s="30">
        <v>1438959.98</v>
      </c>
      <c r="E47" s="31">
        <v>0</v>
      </c>
      <c r="F47" s="30">
        <f>D47-E47</f>
        <v>1438959.98</v>
      </c>
      <c r="G47" s="30">
        <v>33664.11</v>
      </c>
      <c r="H47" s="30">
        <v>0</v>
      </c>
      <c r="I47" s="30">
        <v>0</v>
      </c>
      <c r="J47" s="30">
        <f>G47-H47-I47</f>
        <v>33664.11</v>
      </c>
      <c r="K47" s="30">
        <v>790709.21</v>
      </c>
      <c r="L47" s="23">
        <f>(F47+J47)/C47</f>
        <v>269.90910740469212</v>
      </c>
      <c r="M47" s="23">
        <f>K47/C47</f>
        <v>144.92470857771261</v>
      </c>
      <c r="N47" s="28">
        <f>(F47+J47+K47)/C47</f>
        <v>414.83381598240464</v>
      </c>
    </row>
    <row r="48" spans="1:14" ht="15" customHeight="1">
      <c r="A48" s="27" t="s">
        <v>162</v>
      </c>
      <c r="B48" s="21" t="s">
        <v>10</v>
      </c>
      <c r="C48" s="22">
        <v>17418</v>
      </c>
      <c r="D48" s="30">
        <v>4096676.83</v>
      </c>
      <c r="E48" s="31">
        <v>0</v>
      </c>
      <c r="F48" s="30">
        <f>D48-E48</f>
        <v>4096676.83</v>
      </c>
      <c r="G48" s="30">
        <v>120187.51</v>
      </c>
      <c r="H48" s="30">
        <v>0</v>
      </c>
      <c r="I48" s="30">
        <v>0</v>
      </c>
      <c r="J48" s="30">
        <f>G48-H48-I48</f>
        <v>120187.51</v>
      </c>
      <c r="K48" s="30">
        <v>2389019.41</v>
      </c>
      <c r="L48" s="23">
        <f>(F48+J48)/C48</f>
        <v>242.09807899873692</v>
      </c>
      <c r="M48" s="23">
        <f>K48/C48</f>
        <v>137.15807842461822</v>
      </c>
      <c r="N48" s="28">
        <f>(F48+J48+K48)/C48</f>
        <v>379.25615742335515</v>
      </c>
    </row>
    <row r="49" spans="1:14" ht="15" customHeight="1">
      <c r="A49" s="27" t="s">
        <v>122</v>
      </c>
      <c r="B49" s="21" t="s">
        <v>6</v>
      </c>
      <c r="C49" s="22">
        <v>7809</v>
      </c>
      <c r="D49" s="30">
        <v>1862937.66</v>
      </c>
      <c r="E49" s="31">
        <v>0</v>
      </c>
      <c r="F49" s="30">
        <f>D49-E49</f>
        <v>1862937.66</v>
      </c>
      <c r="G49" s="30">
        <v>53272.89</v>
      </c>
      <c r="H49" s="30">
        <v>0</v>
      </c>
      <c r="I49" s="30">
        <v>0</v>
      </c>
      <c r="J49" s="30">
        <f>G49-H49-I49</f>
        <v>53272.89</v>
      </c>
      <c r="K49" s="30">
        <v>972009.81</v>
      </c>
      <c r="L49" s="23">
        <f>(F49+J49)/C49</f>
        <v>245.38488282750669</v>
      </c>
      <c r="M49" s="23">
        <f>K49/C49</f>
        <v>124.47301959277758</v>
      </c>
      <c r="N49" s="28">
        <f>(F49+J49+K49)/C49</f>
        <v>369.85790242028429</v>
      </c>
    </row>
    <row r="50" spans="1:14" ht="15" customHeight="1">
      <c r="A50" s="27" t="s">
        <v>67</v>
      </c>
      <c r="B50" s="21" t="s">
        <v>4</v>
      </c>
      <c r="C50" s="22">
        <v>7441</v>
      </c>
      <c r="D50" s="30">
        <v>2712761.5</v>
      </c>
      <c r="E50" s="31">
        <v>0</v>
      </c>
      <c r="F50" s="30">
        <f>D50-E50</f>
        <v>2712761.5</v>
      </c>
      <c r="G50" s="30">
        <v>36085.24</v>
      </c>
      <c r="H50" s="30">
        <v>0</v>
      </c>
      <c r="I50" s="30">
        <v>0</v>
      </c>
      <c r="J50" s="30">
        <f>G50-H50-I50</f>
        <v>36085.24</v>
      </c>
      <c r="K50" s="30">
        <v>1347061.93</v>
      </c>
      <c r="L50" s="23">
        <f>(F50+J50)/C50</f>
        <v>369.41899475876903</v>
      </c>
      <c r="M50" s="23">
        <f>K50/C50</f>
        <v>181.03237871253862</v>
      </c>
      <c r="N50" s="28">
        <f>(F50+J50+K50)/C50</f>
        <v>550.45137347130765</v>
      </c>
    </row>
    <row r="51" spans="1:14" ht="15" customHeight="1">
      <c r="A51" s="27" t="s">
        <v>136</v>
      </c>
      <c r="B51" s="21" t="s">
        <v>0</v>
      </c>
      <c r="C51" s="22">
        <v>8002</v>
      </c>
      <c r="D51" s="30">
        <v>1516096.33</v>
      </c>
      <c r="E51" s="31">
        <v>0</v>
      </c>
      <c r="F51" s="30">
        <f>D51-E51</f>
        <v>1516096.33</v>
      </c>
      <c r="G51" s="30">
        <v>20936.07</v>
      </c>
      <c r="H51" s="30">
        <v>0</v>
      </c>
      <c r="I51" s="30">
        <v>0</v>
      </c>
      <c r="J51" s="30">
        <f>G51-H51-I51</f>
        <v>20936.07</v>
      </c>
      <c r="K51" s="30">
        <v>569102.34</v>
      </c>
      <c r="L51" s="23">
        <f>(F51+J51)/C51</f>
        <v>192.08102974256437</v>
      </c>
      <c r="M51" s="23">
        <f>K51/C51</f>
        <v>71.120012496875773</v>
      </c>
      <c r="N51" s="28">
        <f>(F51+J51+K51)/C51</f>
        <v>263.20104223944014</v>
      </c>
    </row>
    <row r="52" spans="1:14" ht="15" customHeight="1">
      <c r="A52" s="27" t="s">
        <v>88</v>
      </c>
      <c r="B52" s="21" t="s">
        <v>0</v>
      </c>
      <c r="C52" s="22">
        <v>5565</v>
      </c>
      <c r="D52" s="30">
        <v>1801998.79</v>
      </c>
      <c r="E52" s="31">
        <v>0</v>
      </c>
      <c r="F52" s="30">
        <f>D52-E52</f>
        <v>1801998.79</v>
      </c>
      <c r="G52" s="30">
        <v>25873.01</v>
      </c>
      <c r="H52" s="30">
        <v>0</v>
      </c>
      <c r="I52" s="30">
        <v>0</v>
      </c>
      <c r="J52" s="30">
        <f>G52-H52-I52</f>
        <v>25873.01</v>
      </c>
      <c r="K52" s="30">
        <v>498184.41</v>
      </c>
      <c r="L52" s="23">
        <f>(F52+J52)/C52</f>
        <v>328.45854447439353</v>
      </c>
      <c r="M52" s="23">
        <f>K52/C52</f>
        <v>89.52100808625336</v>
      </c>
      <c r="N52" s="28">
        <f>(F52+J52+K52)/C52</f>
        <v>417.97955256064688</v>
      </c>
    </row>
    <row r="53" spans="1:14" ht="15" customHeight="1">
      <c r="A53" s="27" t="s">
        <v>153</v>
      </c>
      <c r="B53" s="21" t="s">
        <v>7</v>
      </c>
      <c r="C53" s="22">
        <v>19123</v>
      </c>
      <c r="D53" s="30">
        <v>13553072.48</v>
      </c>
      <c r="E53" s="31">
        <v>0</v>
      </c>
      <c r="F53" s="30">
        <f>D53-E53</f>
        <v>13553072.48</v>
      </c>
      <c r="G53" s="30">
        <v>906043.17</v>
      </c>
      <c r="H53" s="30">
        <v>0</v>
      </c>
      <c r="I53" s="30">
        <v>0</v>
      </c>
      <c r="J53" s="30">
        <f>G53-H53-I53</f>
        <v>906043.17</v>
      </c>
      <c r="K53" s="30">
        <v>5206392.7699999996</v>
      </c>
      <c r="L53" s="23">
        <f>(F53+J53)/C53</f>
        <v>756.11126130837215</v>
      </c>
      <c r="M53" s="23">
        <f>K53/C53</f>
        <v>272.25815876170054</v>
      </c>
      <c r="N53" s="28">
        <f>(F53+J53+K53)/C53</f>
        <v>1028.3694200700727</v>
      </c>
    </row>
    <row r="54" spans="1:14" ht="15" customHeight="1">
      <c r="A54" s="27" t="s">
        <v>120</v>
      </c>
      <c r="B54" s="21" t="s">
        <v>0</v>
      </c>
      <c r="C54" s="22">
        <v>15200</v>
      </c>
      <c r="D54" s="30">
        <v>3302209.14</v>
      </c>
      <c r="E54" s="31">
        <v>0</v>
      </c>
      <c r="F54" s="30">
        <f>D54-E54</f>
        <v>3302209.14</v>
      </c>
      <c r="G54" s="30">
        <v>419426.2</v>
      </c>
      <c r="H54" s="30">
        <v>0</v>
      </c>
      <c r="I54" s="30">
        <v>0</v>
      </c>
      <c r="J54" s="30">
        <f>G54-H54-I54</f>
        <v>419426.2</v>
      </c>
      <c r="K54" s="30">
        <v>1781132.07</v>
      </c>
      <c r="L54" s="23">
        <f>(F54+J54)/C54</f>
        <v>244.8444302631579</v>
      </c>
      <c r="M54" s="23">
        <f>K54/C54</f>
        <v>117.17974144736843</v>
      </c>
      <c r="N54" s="28">
        <f>(F54+J54+K54)/C54</f>
        <v>362.02417171052633</v>
      </c>
    </row>
    <row r="55" spans="1:14" ht="15" customHeight="1">
      <c r="A55" s="27" t="s">
        <v>139</v>
      </c>
      <c r="B55" s="21" t="s">
        <v>10</v>
      </c>
      <c r="C55" s="22">
        <v>5896</v>
      </c>
      <c r="D55" s="30">
        <v>1370074.77</v>
      </c>
      <c r="E55" s="31">
        <v>0</v>
      </c>
      <c r="F55" s="30">
        <f>D55-E55</f>
        <v>1370074.77</v>
      </c>
      <c r="G55" s="30">
        <v>32770.129999999997</v>
      </c>
      <c r="H55" s="30">
        <v>0</v>
      </c>
      <c r="I55" s="30">
        <v>0</v>
      </c>
      <c r="J55" s="30">
        <f>G55-H55-I55</f>
        <v>32770.129999999997</v>
      </c>
      <c r="K55" s="30">
        <v>280273.5</v>
      </c>
      <c r="L55" s="23">
        <f>(F55+J55)/C55</f>
        <v>237.93163161465398</v>
      </c>
      <c r="M55" s="23">
        <f>K55/C55</f>
        <v>47.536210990502035</v>
      </c>
      <c r="N55" s="28">
        <f>(F55+J55+K55)/C55</f>
        <v>285.46784260515602</v>
      </c>
    </row>
    <row r="56" spans="1:14" ht="15" customHeight="1">
      <c r="A56" s="27" t="s">
        <v>121</v>
      </c>
      <c r="B56" s="21" t="s">
        <v>10</v>
      </c>
      <c r="C56" s="22">
        <v>8610</v>
      </c>
      <c r="D56" s="30">
        <v>2196406.4900000002</v>
      </c>
      <c r="E56" s="31">
        <v>0</v>
      </c>
      <c r="F56" s="30">
        <f>D56-E56</f>
        <v>2196406.4900000002</v>
      </c>
      <c r="G56" s="30">
        <v>52162.31</v>
      </c>
      <c r="H56" s="30">
        <v>0</v>
      </c>
      <c r="I56" s="30">
        <v>0</v>
      </c>
      <c r="J56" s="30">
        <f>G56-H56-I56</f>
        <v>52162.31</v>
      </c>
      <c r="K56" s="30">
        <v>849065.74</v>
      </c>
      <c r="L56" s="23">
        <f>(F56+J56)/C56</f>
        <v>261.15781649245065</v>
      </c>
      <c r="M56" s="23">
        <f>K56/C56</f>
        <v>98.613907084785126</v>
      </c>
      <c r="N56" s="28">
        <f>(F56+J56+K56)/C56</f>
        <v>359.77172357723578</v>
      </c>
    </row>
    <row r="57" spans="1:14" ht="15" customHeight="1">
      <c r="A57" s="27" t="s">
        <v>44</v>
      </c>
      <c r="B57" s="21" t="s">
        <v>3</v>
      </c>
      <c r="C57" s="22">
        <v>14081</v>
      </c>
      <c r="D57" s="30">
        <v>7361656.4800000004</v>
      </c>
      <c r="E57" s="31">
        <v>0</v>
      </c>
      <c r="F57" s="30">
        <f>D57-E57</f>
        <v>7361656.4800000004</v>
      </c>
      <c r="G57" s="30">
        <v>589599.49</v>
      </c>
      <c r="H57" s="30">
        <v>0</v>
      </c>
      <c r="I57" s="30">
        <v>0</v>
      </c>
      <c r="J57" s="30">
        <f>G57-H57-I57</f>
        <v>589599.49</v>
      </c>
      <c r="K57" s="30">
        <v>817913.31</v>
      </c>
      <c r="L57" s="23">
        <f>(F57+J57)/C57</f>
        <v>564.67977913500465</v>
      </c>
      <c r="M57" s="23">
        <f>K57/C57</f>
        <v>58.086308500816706</v>
      </c>
      <c r="N57" s="28">
        <f>(F57+J57+K57)/C57</f>
        <v>622.76608763582135</v>
      </c>
    </row>
    <row r="58" spans="1:14" ht="15" customHeight="1">
      <c r="A58" s="27" t="s">
        <v>99</v>
      </c>
      <c r="B58" s="21" t="s">
        <v>0</v>
      </c>
      <c r="C58" s="22">
        <v>7429</v>
      </c>
      <c r="D58" s="30">
        <v>2030210.78</v>
      </c>
      <c r="E58" s="31">
        <v>0</v>
      </c>
      <c r="F58" s="30">
        <f>D58-E58</f>
        <v>2030210.78</v>
      </c>
      <c r="G58" s="30">
        <v>111040.03</v>
      </c>
      <c r="H58" s="30">
        <v>0</v>
      </c>
      <c r="I58" s="30">
        <v>0</v>
      </c>
      <c r="J58" s="30">
        <f>G58-H58-I58</f>
        <v>111040.03</v>
      </c>
      <c r="K58" s="30">
        <v>636648.25</v>
      </c>
      <c r="L58" s="23">
        <f>(F58+J58)/C58</f>
        <v>288.22867276887871</v>
      </c>
      <c r="M58" s="23">
        <f>K58/C58</f>
        <v>85.697704940099612</v>
      </c>
      <c r="N58" s="28">
        <f>(F58+J58+K58)/C58</f>
        <v>373.92637770897835</v>
      </c>
    </row>
    <row r="59" spans="1:14" ht="15" customHeight="1">
      <c r="A59" s="27" t="s">
        <v>106</v>
      </c>
      <c r="B59" s="21" t="s">
        <v>0</v>
      </c>
      <c r="C59" s="22">
        <v>7015</v>
      </c>
      <c r="D59" s="30">
        <v>1669647.37</v>
      </c>
      <c r="E59" s="31">
        <v>0</v>
      </c>
      <c r="F59" s="30">
        <f>D59-E59</f>
        <v>1669647.37</v>
      </c>
      <c r="G59" s="30">
        <v>54417.98</v>
      </c>
      <c r="H59" s="30">
        <v>0</v>
      </c>
      <c r="I59" s="30">
        <v>0</v>
      </c>
      <c r="J59" s="30">
        <f>G59-H59-I59</f>
        <v>54417.98</v>
      </c>
      <c r="K59" s="30">
        <v>1014756.02</v>
      </c>
      <c r="L59" s="23">
        <f>(F59+J59)/C59</f>
        <v>245.76840342124021</v>
      </c>
      <c r="M59" s="23">
        <f>K59/C59</f>
        <v>144.65517034925162</v>
      </c>
      <c r="N59" s="28">
        <f>(F59+J59+K59)/C59</f>
        <v>390.42357377049183</v>
      </c>
    </row>
    <row r="60" spans="1:14" ht="15" customHeight="1">
      <c r="A60" s="27" t="s">
        <v>53</v>
      </c>
      <c r="B60" s="21" t="s">
        <v>10</v>
      </c>
      <c r="C60" s="22">
        <v>15791</v>
      </c>
      <c r="D60" s="30">
        <v>6797015.5599999996</v>
      </c>
      <c r="E60" s="31">
        <v>0</v>
      </c>
      <c r="F60" s="30">
        <f>D60-E60</f>
        <v>6797015.5599999996</v>
      </c>
      <c r="G60" s="30">
        <v>117134.34</v>
      </c>
      <c r="H60" s="30">
        <v>0</v>
      </c>
      <c r="I60" s="30">
        <v>0</v>
      </c>
      <c r="J60" s="30">
        <f>G60-H60-I60</f>
        <v>117134.34</v>
      </c>
      <c r="K60" s="30">
        <v>-588033.34</v>
      </c>
      <c r="L60" s="23">
        <f>(F60+J60)/C60</f>
        <v>437.8538344626686</v>
      </c>
      <c r="M60" s="23">
        <f>K60/C60</f>
        <v>-37.238511810524983</v>
      </c>
      <c r="N60" s="28">
        <f>(F60+J60+K60)/C60</f>
        <v>400.61532265214362</v>
      </c>
    </row>
    <row r="61" spans="1:14" ht="15" customHeight="1">
      <c r="A61" s="27" t="s">
        <v>130</v>
      </c>
      <c r="B61" s="21" t="s">
        <v>6</v>
      </c>
      <c r="C61" s="22">
        <v>9783</v>
      </c>
      <c r="D61" s="30">
        <v>3408302.84</v>
      </c>
      <c r="E61" s="31">
        <v>0</v>
      </c>
      <c r="F61" s="30">
        <f>D61-E61</f>
        <v>3408302.84</v>
      </c>
      <c r="G61" s="30">
        <v>67583.67</v>
      </c>
      <c r="H61" s="30">
        <v>0</v>
      </c>
      <c r="I61" s="30">
        <v>0</v>
      </c>
      <c r="J61" s="30">
        <f>G61-H61-I61</f>
        <v>67583.67</v>
      </c>
      <c r="K61" s="30">
        <v>375067.17</v>
      </c>
      <c r="L61" s="23">
        <f>(F61+J61)/C61</f>
        <v>355.29863129919244</v>
      </c>
      <c r="M61" s="23">
        <f>K61/C61</f>
        <v>38.338666053357862</v>
      </c>
      <c r="N61" s="28">
        <f>(F61+J61+K61)/C61</f>
        <v>393.63729735255032</v>
      </c>
    </row>
    <row r="62" spans="1:14" ht="15" customHeight="1">
      <c r="A62" s="27" t="s">
        <v>124</v>
      </c>
      <c r="B62" s="21" t="s">
        <v>3</v>
      </c>
      <c r="C62" s="22">
        <v>9212</v>
      </c>
      <c r="D62" s="30">
        <v>2418890.04</v>
      </c>
      <c r="E62" s="31">
        <v>0</v>
      </c>
      <c r="F62" s="30">
        <f>D62-E62</f>
        <v>2418890.04</v>
      </c>
      <c r="G62" s="30">
        <v>47496.47</v>
      </c>
      <c r="H62" s="30">
        <v>0</v>
      </c>
      <c r="I62" s="30">
        <v>0</v>
      </c>
      <c r="J62" s="30">
        <f>G62-H62-I62</f>
        <v>47496.47</v>
      </c>
      <c r="K62" s="30">
        <v>624471.75</v>
      </c>
      <c r="L62" s="23">
        <f>(F62+J62)/C62</f>
        <v>267.73626899696052</v>
      </c>
      <c r="M62" s="23">
        <f>K62/C62</f>
        <v>67.788943768996958</v>
      </c>
      <c r="N62" s="28">
        <f>(F62+J62+K62)/C62</f>
        <v>335.52521276595746</v>
      </c>
    </row>
    <row r="63" spans="1:14" ht="15" customHeight="1">
      <c r="A63" s="27" t="s">
        <v>102</v>
      </c>
      <c r="B63" s="21" t="s">
        <v>10</v>
      </c>
      <c r="C63" s="22">
        <v>10184</v>
      </c>
      <c r="D63" s="30">
        <v>3370457.03</v>
      </c>
      <c r="E63" s="31">
        <v>0</v>
      </c>
      <c r="F63" s="30">
        <f>D63-E63</f>
        <v>3370457.03</v>
      </c>
      <c r="G63" s="30">
        <v>73277.539999999994</v>
      </c>
      <c r="H63" s="30">
        <v>0</v>
      </c>
      <c r="I63" s="30">
        <v>0</v>
      </c>
      <c r="J63" s="30">
        <f>G63-H63-I63</f>
        <v>73277.539999999994</v>
      </c>
      <c r="K63" s="30">
        <v>725947.45</v>
      </c>
      <c r="L63" s="23">
        <f>(F63+J63)/C63</f>
        <v>338.15146995286722</v>
      </c>
      <c r="M63" s="23">
        <f>K63/C63</f>
        <v>71.283135310290646</v>
      </c>
      <c r="N63" s="28">
        <f>(F63+J63+K63)/C63</f>
        <v>409.43460526315783</v>
      </c>
    </row>
    <row r="64" spans="1:14" ht="15" customHeight="1">
      <c r="A64" s="27" t="s">
        <v>147</v>
      </c>
      <c r="B64" s="21" t="s">
        <v>10</v>
      </c>
      <c r="C64" s="22">
        <v>7585</v>
      </c>
      <c r="D64" s="30">
        <v>2185758.36</v>
      </c>
      <c r="E64" s="31">
        <v>0</v>
      </c>
      <c r="F64" s="30">
        <f>D64-E64</f>
        <v>2185758.36</v>
      </c>
      <c r="G64" s="30">
        <v>50934.5</v>
      </c>
      <c r="H64" s="30">
        <v>0</v>
      </c>
      <c r="I64" s="30">
        <v>0</v>
      </c>
      <c r="J64" s="30">
        <f>G64-H64-I64</f>
        <v>50934.5</v>
      </c>
      <c r="K64" s="30">
        <v>553857.51</v>
      </c>
      <c r="L64" s="23">
        <f>(F64+J64)/C64</f>
        <v>294.88369940672379</v>
      </c>
      <c r="M64" s="23">
        <f>K64/C64</f>
        <v>73.02010678971655</v>
      </c>
      <c r="N64" s="28">
        <f>(F64+J64+K64)/C64</f>
        <v>367.90380619644037</v>
      </c>
    </row>
    <row r="65" spans="1:14" ht="15" customHeight="1">
      <c r="A65" s="27" t="s">
        <v>64</v>
      </c>
      <c r="B65" s="21" t="s">
        <v>2</v>
      </c>
      <c r="C65" s="22">
        <v>12607</v>
      </c>
      <c r="D65" s="30">
        <v>4329268.54</v>
      </c>
      <c r="E65" s="31">
        <v>0</v>
      </c>
      <c r="F65" s="30">
        <f>D65-E65</f>
        <v>4329268.54</v>
      </c>
      <c r="G65" s="30">
        <v>755497.58</v>
      </c>
      <c r="H65" s="30">
        <v>0</v>
      </c>
      <c r="I65" s="30">
        <v>0</v>
      </c>
      <c r="J65" s="30">
        <f>G65-H65-I65</f>
        <v>755497.58</v>
      </c>
      <c r="K65" s="30">
        <v>1753713.6</v>
      </c>
      <c r="L65" s="23">
        <f>(F65+J65)/C65</f>
        <v>403.32879511382566</v>
      </c>
      <c r="M65" s="23">
        <f>K65/C65</f>
        <v>139.10633774886969</v>
      </c>
      <c r="N65" s="28">
        <f>(F65+J65+K65)/C65</f>
        <v>542.43513286269535</v>
      </c>
    </row>
    <row r="66" spans="1:14" ht="15" customHeight="1">
      <c r="A66" s="27" t="s">
        <v>163</v>
      </c>
      <c r="B66" s="21" t="s">
        <v>10</v>
      </c>
      <c r="C66" s="22">
        <v>13420</v>
      </c>
      <c r="D66" s="30">
        <v>4551800.09</v>
      </c>
      <c r="E66" s="31">
        <v>0</v>
      </c>
      <c r="F66" s="30">
        <f>D66-E66</f>
        <v>4551800.09</v>
      </c>
      <c r="G66" s="30">
        <v>164250.45000000001</v>
      </c>
      <c r="H66" s="30">
        <v>0</v>
      </c>
      <c r="I66" s="30">
        <v>0</v>
      </c>
      <c r="J66" s="30">
        <f>G66-H66-I66</f>
        <v>164250.45000000001</v>
      </c>
      <c r="K66" s="30">
        <v>1302329.82</v>
      </c>
      <c r="L66" s="23">
        <f>(F66+J66)/C66</f>
        <v>351.41956333830103</v>
      </c>
      <c r="M66" s="23">
        <f>K66/C66</f>
        <v>97.043950819672133</v>
      </c>
      <c r="N66" s="28">
        <f>(F66+J66+K66)/C66</f>
        <v>448.46351415797318</v>
      </c>
    </row>
    <row r="67" spans="1:14" ht="15" customHeight="1">
      <c r="A67" s="27" t="s">
        <v>98</v>
      </c>
      <c r="B67" s="21" t="s">
        <v>0</v>
      </c>
      <c r="C67" s="22">
        <v>5795</v>
      </c>
      <c r="D67" s="30">
        <v>1574203.18</v>
      </c>
      <c r="E67" s="31">
        <v>0</v>
      </c>
      <c r="F67" s="30">
        <f>D67-E67</f>
        <v>1574203.18</v>
      </c>
      <c r="G67" s="30">
        <v>20147.830000000002</v>
      </c>
      <c r="H67" s="30">
        <v>0</v>
      </c>
      <c r="I67" s="30">
        <v>0</v>
      </c>
      <c r="J67" s="30">
        <f>G67-H67-I67</f>
        <v>20147.830000000002</v>
      </c>
      <c r="K67" s="30">
        <v>378748.05</v>
      </c>
      <c r="L67" s="23">
        <f>(F67+J67)/C67</f>
        <v>275.12528213977566</v>
      </c>
      <c r="M67" s="23">
        <f>K67/C67</f>
        <v>65.357730802415873</v>
      </c>
      <c r="N67" s="28">
        <f>(F67+J67+K67)/C67</f>
        <v>340.48301294219158</v>
      </c>
    </row>
    <row r="68" spans="1:14" ht="15" customHeight="1">
      <c r="A68" s="27" t="s">
        <v>89</v>
      </c>
      <c r="B68" s="21" t="s">
        <v>0</v>
      </c>
      <c r="C68" s="22">
        <v>18422</v>
      </c>
      <c r="D68" s="30">
        <v>4788419.5199999996</v>
      </c>
      <c r="E68" s="31">
        <v>0</v>
      </c>
      <c r="F68" s="30">
        <f>D68-E68</f>
        <v>4788419.5199999996</v>
      </c>
      <c r="G68" s="30">
        <v>291754.40999999997</v>
      </c>
      <c r="H68" s="30">
        <v>0</v>
      </c>
      <c r="I68" s="30">
        <v>0</v>
      </c>
      <c r="J68" s="30">
        <f>G68-H68-I68</f>
        <v>291754.40999999997</v>
      </c>
      <c r="K68" s="30">
        <v>2006340.03</v>
      </c>
      <c r="L68" s="23">
        <f>(F68+J68)/C68</f>
        <v>275.76668819889261</v>
      </c>
      <c r="M68" s="23">
        <f>K68/C68</f>
        <v>108.91000054282922</v>
      </c>
      <c r="N68" s="28">
        <f>(F68+J68+K68)/C68</f>
        <v>384.67668874172188</v>
      </c>
    </row>
    <row r="69" spans="1:14" ht="15" customHeight="1">
      <c r="A69" s="27" t="s">
        <v>1</v>
      </c>
      <c r="B69" s="21" t="s">
        <v>0</v>
      </c>
      <c r="C69" s="22">
        <v>5193</v>
      </c>
      <c r="D69" s="30">
        <v>1791373.73</v>
      </c>
      <c r="E69" s="31">
        <v>0</v>
      </c>
      <c r="F69" s="30">
        <f>D69-E69</f>
        <v>1791373.73</v>
      </c>
      <c r="G69" s="30">
        <v>9317.86</v>
      </c>
      <c r="H69" s="30">
        <v>0</v>
      </c>
      <c r="I69" s="30">
        <v>0</v>
      </c>
      <c r="J69" s="30">
        <f>G69-H69-I69</f>
        <v>9317.86</v>
      </c>
      <c r="K69" s="30">
        <v>543705.55000000005</v>
      </c>
      <c r="L69" s="23">
        <f>(F69+J69)/C69</f>
        <v>346.75362796071636</v>
      </c>
      <c r="M69" s="23">
        <f>K69/C69</f>
        <v>104.69970152127866</v>
      </c>
      <c r="N69" s="28">
        <f>(F69+J69+K69)/C69</f>
        <v>451.45332948199501</v>
      </c>
    </row>
    <row r="70" spans="1:14" ht="15" customHeight="1">
      <c r="A70" s="27" t="s">
        <v>5</v>
      </c>
      <c r="B70" s="21" t="s">
        <v>4</v>
      </c>
      <c r="C70" s="22">
        <v>5011</v>
      </c>
      <c r="D70" s="30">
        <v>1703493.37</v>
      </c>
      <c r="E70" s="31">
        <v>0</v>
      </c>
      <c r="F70" s="30">
        <f>D70-E70</f>
        <v>1703493.37</v>
      </c>
      <c r="G70" s="30">
        <v>68948.86</v>
      </c>
      <c r="H70" s="30">
        <v>0</v>
      </c>
      <c r="I70" s="30">
        <v>0</v>
      </c>
      <c r="J70" s="30">
        <f>G70-H70-I70</f>
        <v>68948.86</v>
      </c>
      <c r="K70" s="30">
        <v>458914.24</v>
      </c>
      <c r="L70" s="23">
        <f>(F70+J70)/C70</f>
        <v>353.71028337657157</v>
      </c>
      <c r="M70" s="23">
        <f>K70/C70</f>
        <v>91.581368988225904</v>
      </c>
      <c r="N70" s="28">
        <f>(F70+J70+K70)/C70</f>
        <v>445.29165236479747</v>
      </c>
    </row>
    <row r="71" spans="1:14" ht="15" customHeight="1">
      <c r="A71" s="27" t="s">
        <v>70</v>
      </c>
      <c r="B71" s="21" t="s">
        <v>10</v>
      </c>
      <c r="C71" s="22">
        <v>12788</v>
      </c>
      <c r="D71" s="30">
        <v>6303828.8399999999</v>
      </c>
      <c r="E71" s="31">
        <v>0</v>
      </c>
      <c r="F71" s="30">
        <f>D71-E71</f>
        <v>6303828.8399999999</v>
      </c>
      <c r="G71" s="30">
        <v>498938.25</v>
      </c>
      <c r="H71" s="30">
        <v>0</v>
      </c>
      <c r="I71" s="30">
        <v>0</v>
      </c>
      <c r="J71" s="30">
        <f>G71-H71-I71</f>
        <v>498938.25</v>
      </c>
      <c r="K71" s="30">
        <v>750794.82</v>
      </c>
      <c r="L71" s="23">
        <f>(F71+J71)/C71</f>
        <v>531.96489599624647</v>
      </c>
      <c r="M71" s="23">
        <f>K71/C71</f>
        <v>58.710886768845789</v>
      </c>
      <c r="N71" s="28">
        <f>(F71+J71+K71)/C71</f>
        <v>590.67578276509232</v>
      </c>
    </row>
    <row r="72" spans="1:14" ht="15" customHeight="1">
      <c r="A72" s="27" t="s">
        <v>36</v>
      </c>
      <c r="B72" s="21" t="s">
        <v>10</v>
      </c>
      <c r="C72" s="22">
        <v>6461</v>
      </c>
      <c r="D72" s="30">
        <v>2740900.96</v>
      </c>
      <c r="E72" s="31">
        <v>0</v>
      </c>
      <c r="F72" s="30">
        <f>D72-E72</f>
        <v>2740900.96</v>
      </c>
      <c r="G72" s="30">
        <v>48990.48</v>
      </c>
      <c r="H72" s="30">
        <v>0</v>
      </c>
      <c r="I72" s="30">
        <v>0</v>
      </c>
      <c r="J72" s="30">
        <f>G72-H72-I72</f>
        <v>48990.48</v>
      </c>
      <c r="K72" s="30">
        <v>1148942.33</v>
      </c>
      <c r="L72" s="23">
        <f>(F72+J72)/C72</f>
        <v>431.80489707475624</v>
      </c>
      <c r="M72" s="23">
        <f>K72/C72</f>
        <v>177.82732239591397</v>
      </c>
      <c r="N72" s="28">
        <f>(F72+J72+K72)/C72</f>
        <v>609.63221947067018</v>
      </c>
    </row>
    <row r="73" spans="1:14" ht="15" customHeight="1">
      <c r="A73" s="27" t="s">
        <v>141</v>
      </c>
      <c r="B73" s="21" t="s">
        <v>6</v>
      </c>
      <c r="C73" s="22">
        <v>6788</v>
      </c>
      <c r="D73" s="30">
        <v>2950900.06</v>
      </c>
      <c r="E73" s="31">
        <v>0</v>
      </c>
      <c r="F73" s="30">
        <f>D73-E73</f>
        <v>2950900.06</v>
      </c>
      <c r="G73" s="30">
        <v>60788.45</v>
      </c>
      <c r="H73" s="30">
        <v>0</v>
      </c>
      <c r="I73" s="30">
        <v>0</v>
      </c>
      <c r="J73" s="30">
        <f>G73-H73-I73</f>
        <v>60788.45</v>
      </c>
      <c r="K73" s="30">
        <v>455329.22</v>
      </c>
      <c r="L73" s="23">
        <f>(F73+J73)/C73</f>
        <v>443.67833087802006</v>
      </c>
      <c r="M73" s="23">
        <f>K73/C73</f>
        <v>67.078553329404826</v>
      </c>
      <c r="N73" s="28">
        <f>(F73+J73+K73)/C73</f>
        <v>510.75688420742495</v>
      </c>
    </row>
    <row r="74" spans="1:14" ht="15" customHeight="1">
      <c r="A74" s="27" t="s">
        <v>74</v>
      </c>
      <c r="B74" s="21" t="s">
        <v>4</v>
      </c>
      <c r="C74" s="22">
        <v>5776</v>
      </c>
      <c r="D74" s="30">
        <v>1478842.69</v>
      </c>
      <c r="E74" s="31">
        <v>0</v>
      </c>
      <c r="F74" s="30">
        <f>D74-E74</f>
        <v>1478842.69</v>
      </c>
      <c r="G74" s="30">
        <v>14198.91</v>
      </c>
      <c r="H74" s="30">
        <v>0</v>
      </c>
      <c r="I74" s="30">
        <v>0</v>
      </c>
      <c r="J74" s="30">
        <f>G74-H74-I74</f>
        <v>14198.91</v>
      </c>
      <c r="K74" s="30">
        <v>1005023.32</v>
      </c>
      <c r="L74" s="23">
        <f>(F74+J74)/C74</f>
        <v>258.49058171745151</v>
      </c>
      <c r="M74" s="23">
        <f>K74/C74</f>
        <v>173.99988227146812</v>
      </c>
      <c r="N74" s="28">
        <f>(F74+J74+K74)/C74</f>
        <v>432.49046398891966</v>
      </c>
    </row>
    <row r="75" spans="1:14" ht="15" customHeight="1">
      <c r="A75" s="27" t="s">
        <v>116</v>
      </c>
      <c r="B75" s="21" t="s">
        <v>3</v>
      </c>
      <c r="C75" s="22">
        <v>17651</v>
      </c>
      <c r="D75" s="30">
        <v>5430954.6699999999</v>
      </c>
      <c r="E75" s="31">
        <v>0</v>
      </c>
      <c r="F75" s="30">
        <f>D75-E75</f>
        <v>5430954.6699999999</v>
      </c>
      <c r="G75" s="30">
        <v>402414.51</v>
      </c>
      <c r="H75" s="30">
        <v>0</v>
      </c>
      <c r="I75" s="30">
        <v>0</v>
      </c>
      <c r="J75" s="30">
        <f>G75-H75-I75</f>
        <v>402414.51</v>
      </c>
      <c r="K75" s="30">
        <v>879632.84</v>
      </c>
      <c r="L75" s="23">
        <f>(F75+J75)/C75</f>
        <v>330.48377882272956</v>
      </c>
      <c r="M75" s="23">
        <f>K75/C75</f>
        <v>49.834731176703869</v>
      </c>
      <c r="N75" s="28">
        <f>(F75+J75+K75)/C75</f>
        <v>380.31850999943345</v>
      </c>
    </row>
    <row r="76" spans="1:14" ht="15" customHeight="1">
      <c r="A76" s="27" t="s">
        <v>164</v>
      </c>
      <c r="B76" s="21" t="s">
        <v>3</v>
      </c>
      <c r="C76" s="22">
        <v>19127</v>
      </c>
      <c r="D76" s="30">
        <v>6990181.6100000003</v>
      </c>
      <c r="E76" s="31">
        <v>0</v>
      </c>
      <c r="F76" s="30">
        <f>D76-E76</f>
        <v>6990181.6100000003</v>
      </c>
      <c r="G76" s="30">
        <v>182236.98</v>
      </c>
      <c r="H76" s="30">
        <v>0</v>
      </c>
      <c r="I76" s="30">
        <v>0</v>
      </c>
      <c r="J76" s="30">
        <f>G76-H76-I76</f>
        <v>182236.98</v>
      </c>
      <c r="K76" s="30">
        <v>1753266.29</v>
      </c>
      <c r="L76" s="23">
        <f>(F76+J76)/C76</f>
        <v>374.98920844878973</v>
      </c>
      <c r="M76" s="23">
        <f>K76/C76</f>
        <v>91.664468552308264</v>
      </c>
      <c r="N76" s="28">
        <f>(F76+J76+K76)/C76</f>
        <v>466.65367700109795</v>
      </c>
    </row>
    <row r="77" spans="1:14" ht="15" customHeight="1">
      <c r="A77" s="27" t="s">
        <v>95</v>
      </c>
      <c r="B77" s="21" t="s">
        <v>0</v>
      </c>
      <c r="C77" s="22">
        <v>7253</v>
      </c>
      <c r="D77" s="30">
        <v>2284598.33</v>
      </c>
      <c r="E77" s="31">
        <v>0</v>
      </c>
      <c r="F77" s="30">
        <f>D77-E77</f>
        <v>2284598.33</v>
      </c>
      <c r="G77" s="30">
        <v>63446.51</v>
      </c>
      <c r="H77" s="30">
        <v>0</v>
      </c>
      <c r="I77" s="30">
        <v>0</v>
      </c>
      <c r="J77" s="30">
        <f>G77-H77-I77</f>
        <v>63446.51</v>
      </c>
      <c r="K77" s="30">
        <v>910651.89</v>
      </c>
      <c r="L77" s="23">
        <f>(F77+J77)/C77</f>
        <v>323.73429477457603</v>
      </c>
      <c r="M77" s="23">
        <f>K77/C77</f>
        <v>125.55520336412519</v>
      </c>
      <c r="N77" s="28">
        <f>(F77+J77+K77)/C77</f>
        <v>449.28949813870122</v>
      </c>
    </row>
    <row r="78" spans="1:14" ht="15" customHeight="1">
      <c r="A78" s="27" t="s">
        <v>107</v>
      </c>
      <c r="B78" s="21" t="s">
        <v>0</v>
      </c>
      <c r="C78" s="22">
        <v>12039</v>
      </c>
      <c r="D78" s="30">
        <v>3162664.33</v>
      </c>
      <c r="E78" s="31">
        <v>0</v>
      </c>
      <c r="F78" s="30">
        <f>D78-E78</f>
        <v>3162664.33</v>
      </c>
      <c r="G78" s="30">
        <v>390418.51</v>
      </c>
      <c r="H78" s="30">
        <v>0</v>
      </c>
      <c r="I78" s="30">
        <v>0</v>
      </c>
      <c r="J78" s="30">
        <f>G78-H78-I78</f>
        <v>390418.51</v>
      </c>
      <c r="K78" s="30">
        <v>1162333.46</v>
      </c>
      <c r="L78" s="23">
        <f>(F78+J78)/C78</f>
        <v>295.13106071932884</v>
      </c>
      <c r="M78" s="23">
        <f>K78/C78</f>
        <v>96.547342802558347</v>
      </c>
      <c r="N78" s="28">
        <f>(F78+J78+K78)/C78</f>
        <v>391.67840352188716</v>
      </c>
    </row>
    <row r="79" spans="1:14" ht="15" customHeight="1">
      <c r="A79" s="27" t="s">
        <v>165</v>
      </c>
      <c r="B79" s="21" t="s">
        <v>0</v>
      </c>
      <c r="C79" s="22">
        <v>10054</v>
      </c>
      <c r="D79" s="30">
        <v>3018840.54</v>
      </c>
      <c r="E79" s="31">
        <v>0</v>
      </c>
      <c r="F79" s="30">
        <f>D79-E79</f>
        <v>3018840.54</v>
      </c>
      <c r="G79" s="30">
        <v>58235.41</v>
      </c>
      <c r="H79" s="30">
        <v>0</v>
      </c>
      <c r="I79" s="30">
        <v>0</v>
      </c>
      <c r="J79" s="30">
        <f>G79-H79-I79</f>
        <v>58235.41</v>
      </c>
      <c r="K79" s="30">
        <v>1061428.42</v>
      </c>
      <c r="L79" s="23">
        <f>(F79+J79)/C79</f>
        <v>306.05489854784167</v>
      </c>
      <c r="M79" s="23">
        <f>K79/C79</f>
        <v>105.57274915456534</v>
      </c>
      <c r="N79" s="28">
        <f>(F79+J79+K79)/C79</f>
        <v>411.62764770240699</v>
      </c>
    </row>
    <row r="80" spans="1:14" ht="15" customHeight="1">
      <c r="A80" s="27" t="s">
        <v>145</v>
      </c>
      <c r="B80" s="21" t="s">
        <v>10</v>
      </c>
      <c r="C80" s="22">
        <v>5839</v>
      </c>
      <c r="D80" s="30">
        <v>2335856.4900000002</v>
      </c>
      <c r="E80" s="31">
        <v>0</v>
      </c>
      <c r="F80" s="30">
        <f>D80-E80</f>
        <v>2335856.4900000002</v>
      </c>
      <c r="G80" s="30">
        <v>24701.31</v>
      </c>
      <c r="H80" s="30">
        <v>0</v>
      </c>
      <c r="I80" s="30">
        <v>0</v>
      </c>
      <c r="J80" s="30">
        <f>G80-H80-I80</f>
        <v>24701.31</v>
      </c>
      <c r="K80" s="30">
        <v>272004.39</v>
      </c>
      <c r="L80" s="23">
        <f>(F80+J80)/C80</f>
        <v>404.27432779585553</v>
      </c>
      <c r="M80" s="23">
        <f>K80/C80</f>
        <v>46.584070902551808</v>
      </c>
      <c r="N80" s="28">
        <f>(F80+J80+K80)/C80</f>
        <v>450.85839869840731</v>
      </c>
    </row>
    <row r="81" spans="1:14" ht="15" customHeight="1">
      <c r="A81" s="27" t="s">
        <v>131</v>
      </c>
      <c r="B81" s="21" t="s">
        <v>0</v>
      </c>
      <c r="C81" s="22">
        <v>5134</v>
      </c>
      <c r="D81" s="30">
        <v>1378430.76</v>
      </c>
      <c r="E81" s="31">
        <v>0</v>
      </c>
      <c r="F81" s="30">
        <f>D81-E81</f>
        <v>1378430.76</v>
      </c>
      <c r="G81" s="30">
        <v>16484.419999999998</v>
      </c>
      <c r="H81" s="30">
        <v>0</v>
      </c>
      <c r="I81" s="30">
        <v>0</v>
      </c>
      <c r="J81" s="30">
        <f>G81-H81-I81</f>
        <v>16484.419999999998</v>
      </c>
      <c r="K81" s="30">
        <v>633137.92000000004</v>
      </c>
      <c r="L81" s="23">
        <f>(F81+J81)/C81</f>
        <v>271.70143747565248</v>
      </c>
      <c r="M81" s="23">
        <f>K81/C81</f>
        <v>123.32253992987924</v>
      </c>
      <c r="N81" s="28">
        <f>(F81+J81+K81)/C81</f>
        <v>395.02397740553175</v>
      </c>
    </row>
    <row r="82" spans="1:14" ht="15" customHeight="1">
      <c r="A82" s="27" t="s">
        <v>149</v>
      </c>
      <c r="B82" s="21" t="s">
        <v>7</v>
      </c>
      <c r="C82" s="22">
        <v>6951</v>
      </c>
      <c r="D82" s="30">
        <v>2389284.65</v>
      </c>
      <c r="E82" s="31">
        <v>0</v>
      </c>
      <c r="F82" s="30">
        <f>D82-E82</f>
        <v>2389284.65</v>
      </c>
      <c r="G82" s="30">
        <v>28586.16</v>
      </c>
      <c r="H82" s="30">
        <v>0</v>
      </c>
      <c r="I82" s="30">
        <v>0</v>
      </c>
      <c r="J82" s="30">
        <f>G82-H82-I82</f>
        <v>28586.16</v>
      </c>
      <c r="K82" s="30">
        <v>289636.57</v>
      </c>
      <c r="L82" s="23">
        <f>(F82+J82)/C82</f>
        <v>347.84503093080133</v>
      </c>
      <c r="M82" s="23">
        <f>K82/C82</f>
        <v>41.668331175370454</v>
      </c>
      <c r="N82" s="28">
        <f>(F82+J82+K82)/C82</f>
        <v>389.51336210617177</v>
      </c>
    </row>
    <row r="83" spans="1:14" ht="15" customHeight="1">
      <c r="A83" s="27" t="s">
        <v>166</v>
      </c>
      <c r="B83" s="21" t="s">
        <v>4</v>
      </c>
      <c r="C83" s="22">
        <v>11667</v>
      </c>
      <c r="D83" s="30">
        <v>2780126.14</v>
      </c>
      <c r="E83" s="31">
        <v>0</v>
      </c>
      <c r="F83" s="30">
        <f>D83-E83</f>
        <v>2780126.14</v>
      </c>
      <c r="G83" s="30">
        <v>59993.01</v>
      </c>
      <c r="H83" s="30">
        <v>0</v>
      </c>
      <c r="I83" s="30">
        <v>0</v>
      </c>
      <c r="J83" s="30">
        <f>G83-H83-I83</f>
        <v>59993.01</v>
      </c>
      <c r="K83" s="30">
        <v>1097728.05</v>
      </c>
      <c r="L83" s="23">
        <f>(F83+J83)/C83</f>
        <v>243.4318290905974</v>
      </c>
      <c r="M83" s="23">
        <f>K83/C83</f>
        <v>94.088287477500643</v>
      </c>
      <c r="N83" s="28">
        <f>(F83+J83+K83)/C83</f>
        <v>337.52011656809805</v>
      </c>
    </row>
    <row r="84" spans="1:14" ht="15" customHeight="1">
      <c r="A84" s="27" t="s">
        <v>114</v>
      </c>
      <c r="B84" s="21" t="s">
        <v>10</v>
      </c>
      <c r="C84" s="22">
        <v>18662</v>
      </c>
      <c r="D84" s="30">
        <v>5616853.5800000001</v>
      </c>
      <c r="E84" s="31">
        <v>0</v>
      </c>
      <c r="F84" s="30">
        <f>D84-E84</f>
        <v>5616853.5800000001</v>
      </c>
      <c r="G84" s="30">
        <v>851581.31</v>
      </c>
      <c r="H84" s="30">
        <v>0</v>
      </c>
      <c r="I84" s="30">
        <v>0</v>
      </c>
      <c r="J84" s="30">
        <f>G84-H84-I84</f>
        <v>851581.31</v>
      </c>
      <c r="K84" s="30">
        <v>2054872.31</v>
      </c>
      <c r="L84" s="23">
        <f>(F84+J84)/C84</f>
        <v>346.60995016611298</v>
      </c>
      <c r="M84" s="23">
        <f>K84/C84</f>
        <v>110.10997267173937</v>
      </c>
      <c r="N84" s="28">
        <f>(F84+J84+K84)/C84</f>
        <v>456.71992283785238</v>
      </c>
    </row>
    <row r="85" spans="1:14" ht="15" customHeight="1">
      <c r="A85" s="27" t="s">
        <v>123</v>
      </c>
      <c r="B85" s="21" t="s">
        <v>3</v>
      </c>
      <c r="C85" s="22">
        <v>5482</v>
      </c>
      <c r="D85" s="30">
        <v>1248711.3500000001</v>
      </c>
      <c r="E85" s="31">
        <v>0</v>
      </c>
      <c r="F85" s="30">
        <f>D85-E85</f>
        <v>1248711.3500000001</v>
      </c>
      <c r="G85" s="30">
        <v>-10084.74</v>
      </c>
      <c r="H85" s="30">
        <v>0</v>
      </c>
      <c r="I85" s="30">
        <v>0</v>
      </c>
      <c r="J85" s="30">
        <f>G85-H85-I85</f>
        <v>-10084.74</v>
      </c>
      <c r="K85" s="30">
        <v>298808.39</v>
      </c>
      <c r="L85" s="23">
        <f>(F85+J85)/C85</f>
        <v>225.94429222911347</v>
      </c>
      <c r="M85" s="23">
        <f>K85/C85</f>
        <v>54.507185333819777</v>
      </c>
      <c r="N85" s="28">
        <f>(F85+J85+K85)/C85</f>
        <v>280.45147756293323</v>
      </c>
    </row>
    <row r="86" spans="1:14" ht="15" customHeight="1">
      <c r="A86" s="27" t="s">
        <v>78</v>
      </c>
      <c r="B86" s="21" t="s">
        <v>4</v>
      </c>
      <c r="C86" s="22">
        <v>11264</v>
      </c>
      <c r="D86" s="30">
        <v>3550713.29</v>
      </c>
      <c r="E86" s="31">
        <v>0</v>
      </c>
      <c r="F86" s="30">
        <f>D86-E86</f>
        <v>3550713.29</v>
      </c>
      <c r="G86" s="30">
        <v>133138.16</v>
      </c>
      <c r="H86" s="30">
        <v>0</v>
      </c>
      <c r="I86" s="30">
        <v>0</v>
      </c>
      <c r="J86" s="30">
        <f>G86-H86-I86</f>
        <v>133138.16</v>
      </c>
      <c r="K86" s="30">
        <v>1848994.92</v>
      </c>
      <c r="L86" s="23">
        <f>(F86+J86)/C86</f>
        <v>327.04647105823864</v>
      </c>
      <c r="M86" s="23">
        <f>K86/C86</f>
        <v>164.15082741477272</v>
      </c>
      <c r="N86" s="28">
        <f>(F86+J86+K86)/C86</f>
        <v>491.19729847301136</v>
      </c>
    </row>
    <row r="87" spans="1:14" ht="15" customHeight="1">
      <c r="A87" s="27" t="s">
        <v>24</v>
      </c>
      <c r="B87" s="21" t="s">
        <v>8</v>
      </c>
      <c r="C87" s="22">
        <v>15528</v>
      </c>
      <c r="D87" s="30">
        <v>19833665.510000002</v>
      </c>
      <c r="E87" s="31">
        <v>0</v>
      </c>
      <c r="F87" s="30">
        <f>D87-E87</f>
        <v>19833665.510000002</v>
      </c>
      <c r="G87" s="30">
        <v>1047368.86</v>
      </c>
      <c r="H87" s="30">
        <v>0</v>
      </c>
      <c r="I87" s="30">
        <v>0</v>
      </c>
      <c r="J87" s="30">
        <f>G87-H87-I87</f>
        <v>1047368.86</v>
      </c>
      <c r="K87" s="30">
        <v>1740237.1</v>
      </c>
      <c r="L87" s="23">
        <f>(F87+J87)/C87</f>
        <v>1344.7343102782072</v>
      </c>
      <c r="M87" s="23">
        <f>K87/C87</f>
        <v>112.07091061308604</v>
      </c>
      <c r="N87" s="28">
        <f>(F87+J87+K87)/C87</f>
        <v>1456.8052208912934</v>
      </c>
    </row>
    <row r="88" spans="1:14" ht="15" customHeight="1">
      <c r="A88" s="27" t="s">
        <v>82</v>
      </c>
      <c r="B88" s="21" t="s">
        <v>10</v>
      </c>
      <c r="C88" s="22">
        <v>19457</v>
      </c>
      <c r="D88" s="30">
        <v>6668429.75</v>
      </c>
      <c r="E88" s="31">
        <v>0</v>
      </c>
      <c r="F88" s="30">
        <f>D88-E88</f>
        <v>6668429.75</v>
      </c>
      <c r="G88" s="30">
        <v>198969.60000000001</v>
      </c>
      <c r="H88" s="30">
        <v>0</v>
      </c>
      <c r="I88" s="30">
        <v>0</v>
      </c>
      <c r="J88" s="30">
        <f>G88-H88-I88</f>
        <v>198969.60000000001</v>
      </c>
      <c r="K88" s="30">
        <v>1295920.79</v>
      </c>
      <c r="L88" s="23">
        <f>(F88+J88)/C88</f>
        <v>352.95263144369636</v>
      </c>
      <c r="M88" s="23">
        <f>K88/C88</f>
        <v>66.604347535591302</v>
      </c>
      <c r="N88" s="28">
        <f>(F88+J88+K88)/C88</f>
        <v>419.55697897928763</v>
      </c>
    </row>
    <row r="89" spans="1:14" ht="15" customHeight="1">
      <c r="A89" s="27" t="s">
        <v>55</v>
      </c>
      <c r="B89" s="21" t="s">
        <v>4</v>
      </c>
      <c r="C89" s="22">
        <v>6812</v>
      </c>
      <c r="D89" s="30">
        <v>2813713.69</v>
      </c>
      <c r="E89" s="31">
        <v>0</v>
      </c>
      <c r="F89" s="30">
        <f>D89-E89</f>
        <v>2813713.69</v>
      </c>
      <c r="G89" s="30">
        <v>46613.15</v>
      </c>
      <c r="H89" s="30">
        <v>0</v>
      </c>
      <c r="I89" s="30">
        <v>0</v>
      </c>
      <c r="J89" s="30">
        <f>G89-H89-I89</f>
        <v>46613.15</v>
      </c>
      <c r="K89" s="30">
        <v>1295769.45</v>
      </c>
      <c r="L89" s="23">
        <f>(F89+J89)/C89</f>
        <v>419.89530827950671</v>
      </c>
      <c r="M89" s="23">
        <f>K89/C89</f>
        <v>190.21865091015854</v>
      </c>
      <c r="N89" s="28">
        <f>(F89+J89+K89)/C89</f>
        <v>610.11395918966525</v>
      </c>
    </row>
    <row r="90" spans="1:14" ht="15" customHeight="1">
      <c r="A90" s="27" t="s">
        <v>73</v>
      </c>
      <c r="B90" s="21" t="s">
        <v>4</v>
      </c>
      <c r="C90" s="22">
        <v>9941</v>
      </c>
      <c r="D90" s="30">
        <v>2780800.06</v>
      </c>
      <c r="E90" s="31">
        <v>0</v>
      </c>
      <c r="F90" s="30">
        <f>D90-E90</f>
        <v>2780800.06</v>
      </c>
      <c r="G90" s="30">
        <v>200776.34</v>
      </c>
      <c r="H90" s="30">
        <v>0</v>
      </c>
      <c r="I90" s="30">
        <v>0</v>
      </c>
      <c r="J90" s="30">
        <f>G90-H90-I90</f>
        <v>200776.34</v>
      </c>
      <c r="K90" s="30">
        <v>1909626.89</v>
      </c>
      <c r="L90" s="23">
        <f>(F90+J90)/C90</f>
        <v>299.92721054219896</v>
      </c>
      <c r="M90" s="23">
        <f>K90/C90</f>
        <v>192.09605572879991</v>
      </c>
      <c r="N90" s="28">
        <f>(F90+J90+K90)/C90</f>
        <v>492.02326627099887</v>
      </c>
    </row>
    <row r="91" spans="1:14" ht="15" customHeight="1">
      <c r="A91" s="27" t="s">
        <v>25</v>
      </c>
      <c r="B91" s="21" t="s">
        <v>3</v>
      </c>
      <c r="C91" s="22">
        <v>6403</v>
      </c>
      <c r="D91" s="30">
        <v>6761689.4299999997</v>
      </c>
      <c r="E91" s="31">
        <v>0</v>
      </c>
      <c r="F91" s="30">
        <f>D91-E91</f>
        <v>6761689.4299999997</v>
      </c>
      <c r="G91" s="30">
        <v>231971.71</v>
      </c>
      <c r="H91" s="30">
        <v>0</v>
      </c>
      <c r="I91" s="30">
        <v>0</v>
      </c>
      <c r="J91" s="30">
        <f>G91-H91-I91</f>
        <v>231971.71</v>
      </c>
      <c r="K91" s="30">
        <v>1032075.25</v>
      </c>
      <c r="L91" s="23">
        <f>(F91+J91)/C91</f>
        <v>1092.2475620802747</v>
      </c>
      <c r="M91" s="23">
        <f>K91/C91</f>
        <v>161.18620178041542</v>
      </c>
      <c r="N91" s="28">
        <f>(F91+J91+K91)/C91</f>
        <v>1253.4337638606903</v>
      </c>
    </row>
    <row r="92" spans="1:14" ht="15" customHeight="1">
      <c r="A92" s="27" t="s">
        <v>42</v>
      </c>
      <c r="B92" s="21" t="s">
        <v>3</v>
      </c>
      <c r="C92" s="22">
        <v>9021</v>
      </c>
      <c r="D92" s="30">
        <v>3090965.77</v>
      </c>
      <c r="E92" s="31">
        <v>0</v>
      </c>
      <c r="F92" s="30">
        <f>D92-E92</f>
        <v>3090965.77</v>
      </c>
      <c r="G92" s="30">
        <v>171874.96</v>
      </c>
      <c r="H92" s="30">
        <v>0</v>
      </c>
      <c r="I92" s="30">
        <v>0</v>
      </c>
      <c r="J92" s="30">
        <f>G92-H92-I92</f>
        <v>171874.96</v>
      </c>
      <c r="K92" s="30">
        <v>977333.79</v>
      </c>
      <c r="L92" s="23">
        <f>(F92+J92)/C92</f>
        <v>361.69390644052766</v>
      </c>
      <c r="M92" s="23">
        <f>K92/C92</f>
        <v>108.33985034918524</v>
      </c>
      <c r="N92" s="28">
        <f>(F92+J92+K92)/C92</f>
        <v>470.03375678971287</v>
      </c>
    </row>
    <row r="93" spans="1:14" ht="15" customHeight="1">
      <c r="A93" s="27" t="s">
        <v>9</v>
      </c>
      <c r="B93" s="21" t="s">
        <v>8</v>
      </c>
      <c r="C93" s="22">
        <v>5149</v>
      </c>
      <c r="D93" s="30">
        <v>1507886.1</v>
      </c>
      <c r="E93" s="31">
        <v>0</v>
      </c>
      <c r="F93" s="30">
        <f>D93-E93</f>
        <v>1507886.1</v>
      </c>
      <c r="G93" s="30">
        <v>38362.559999999998</v>
      </c>
      <c r="H93" s="30">
        <v>0</v>
      </c>
      <c r="I93" s="30">
        <v>0</v>
      </c>
      <c r="J93" s="30">
        <f>G93-H93-I93</f>
        <v>38362.559999999998</v>
      </c>
      <c r="K93" s="30">
        <v>865041.14</v>
      </c>
      <c r="L93" s="23">
        <f>(F93+J93)/C93</f>
        <v>300.30076908137505</v>
      </c>
      <c r="M93" s="23">
        <f>K93/C93</f>
        <v>168.00177510196156</v>
      </c>
      <c r="N93" s="28">
        <f>(F93+J93+K93)/C93</f>
        <v>468.30254418333664</v>
      </c>
    </row>
    <row r="94" spans="1:14" ht="15" customHeight="1">
      <c r="A94" s="27" t="s">
        <v>29</v>
      </c>
      <c r="B94" s="21" t="s">
        <v>0</v>
      </c>
      <c r="C94" s="22">
        <v>7939</v>
      </c>
      <c r="D94" s="30">
        <v>5066598.58</v>
      </c>
      <c r="E94" s="31">
        <v>0</v>
      </c>
      <c r="F94" s="30">
        <f>D94-E94</f>
        <v>5066598.58</v>
      </c>
      <c r="G94" s="30">
        <v>192353.31</v>
      </c>
      <c r="H94" s="30">
        <v>0</v>
      </c>
      <c r="I94" s="30">
        <v>0</v>
      </c>
      <c r="J94" s="30">
        <f>G94-H94-I94</f>
        <v>192353.31</v>
      </c>
      <c r="K94" s="30">
        <v>2964003.06</v>
      </c>
      <c r="L94" s="23">
        <f>(F94+J94)/C94</f>
        <v>662.41993827938018</v>
      </c>
      <c r="M94" s="23">
        <f>K94/C94</f>
        <v>373.3471545534702</v>
      </c>
      <c r="N94" s="28">
        <f>(F94+J94+K94)/C94</f>
        <v>1035.7670928328505</v>
      </c>
    </row>
    <row r="95" spans="1:14" ht="15" customHeight="1">
      <c r="A95" s="27" t="s">
        <v>127</v>
      </c>
      <c r="B95" s="21" t="s">
        <v>0</v>
      </c>
      <c r="C95" s="22">
        <v>5433</v>
      </c>
      <c r="D95" s="30">
        <v>1384775.94</v>
      </c>
      <c r="E95" s="31">
        <v>0</v>
      </c>
      <c r="F95" s="30">
        <f>D95-E95</f>
        <v>1384775.94</v>
      </c>
      <c r="G95" s="30">
        <v>46493.16</v>
      </c>
      <c r="H95" s="30">
        <v>0</v>
      </c>
      <c r="I95" s="30">
        <v>0</v>
      </c>
      <c r="J95" s="30">
        <f>G95-H95-I95</f>
        <v>46493.16</v>
      </c>
      <c r="K95" s="30">
        <v>370709.14</v>
      </c>
      <c r="L95" s="23">
        <f>(F95+J95)/C95</f>
        <v>263.43992269464383</v>
      </c>
      <c r="M95" s="23">
        <f>K95/C95</f>
        <v>68.232862138781528</v>
      </c>
      <c r="N95" s="28">
        <f>(F95+J95+K95)/C95</f>
        <v>331.67278483342534</v>
      </c>
    </row>
    <row r="96" spans="1:14" ht="15" customHeight="1">
      <c r="A96" s="27" t="s">
        <v>76</v>
      </c>
      <c r="B96" s="21" t="s">
        <v>10</v>
      </c>
      <c r="C96" s="22">
        <v>7056</v>
      </c>
      <c r="D96" s="30">
        <v>2130314.59</v>
      </c>
      <c r="E96" s="31">
        <v>0</v>
      </c>
      <c r="F96" s="30">
        <f>D96-E96</f>
        <v>2130314.59</v>
      </c>
      <c r="G96" s="30">
        <v>167448.28</v>
      </c>
      <c r="H96" s="30">
        <v>0</v>
      </c>
      <c r="I96" s="30">
        <v>0</v>
      </c>
      <c r="J96" s="30">
        <f>G96-H96-I96</f>
        <v>167448.28</v>
      </c>
      <c r="K96" s="30">
        <v>927187.89</v>
      </c>
      <c r="L96" s="23">
        <f>(F96+J96)/C96</f>
        <v>325.64666524943306</v>
      </c>
      <c r="M96" s="23">
        <f>K96/C96</f>
        <v>131.4041794217687</v>
      </c>
      <c r="N96" s="28">
        <f>(F96+J96+K96)/C96</f>
        <v>457.05084467120179</v>
      </c>
    </row>
    <row r="97" spans="1:14" ht="15" customHeight="1">
      <c r="A97" s="27" t="s">
        <v>59</v>
      </c>
      <c r="B97" s="21" t="s">
        <v>6</v>
      </c>
      <c r="C97" s="22">
        <v>9364</v>
      </c>
      <c r="D97" s="30">
        <v>3873757.6</v>
      </c>
      <c r="E97" s="31">
        <v>0</v>
      </c>
      <c r="F97" s="30">
        <f>D97-E97</f>
        <v>3873757.6</v>
      </c>
      <c r="G97" s="30">
        <v>133784.12</v>
      </c>
      <c r="H97" s="30">
        <v>0</v>
      </c>
      <c r="I97" s="30">
        <v>0</v>
      </c>
      <c r="J97" s="30">
        <f>G97-H97-I97</f>
        <v>133784.12</v>
      </c>
      <c r="K97" s="30">
        <v>376187.82</v>
      </c>
      <c r="L97" s="23">
        <f>(F97+J97)/C97</f>
        <v>427.97327210593767</v>
      </c>
      <c r="M97" s="23">
        <f>K97/C97</f>
        <v>40.173838103374628</v>
      </c>
      <c r="N97" s="28">
        <f>(F97+J97+K97)/C97</f>
        <v>468.14711020931225</v>
      </c>
    </row>
    <row r="98" spans="1:14" ht="15" customHeight="1">
      <c r="A98" s="27" t="s">
        <v>142</v>
      </c>
      <c r="B98" s="21" t="s">
        <v>6</v>
      </c>
      <c r="C98" s="22">
        <v>5379</v>
      </c>
      <c r="D98" s="30">
        <v>1193364.97</v>
      </c>
      <c r="E98" s="31">
        <v>0</v>
      </c>
      <c r="F98" s="30">
        <f>D98-E98</f>
        <v>1193364.97</v>
      </c>
      <c r="G98" s="30">
        <v>26827.17</v>
      </c>
      <c r="H98" s="30">
        <v>0</v>
      </c>
      <c r="I98" s="30">
        <v>0</v>
      </c>
      <c r="J98" s="30">
        <f>G98-H98-I98</f>
        <v>26827.17</v>
      </c>
      <c r="K98" s="30">
        <v>254174.68</v>
      </c>
      <c r="L98" s="23">
        <f>(F98+J98)/C98</f>
        <v>226.84367726343186</v>
      </c>
      <c r="M98" s="23">
        <f>K98/C98</f>
        <v>47.253147425171967</v>
      </c>
      <c r="N98" s="28">
        <f>(F98+J98+K98)/C98</f>
        <v>274.09682468860382</v>
      </c>
    </row>
    <row r="99" spans="1:14" ht="15" customHeight="1">
      <c r="A99" s="27" t="s">
        <v>71</v>
      </c>
      <c r="B99" s="21" t="s">
        <v>0</v>
      </c>
      <c r="C99" s="22">
        <v>14160</v>
      </c>
      <c r="D99" s="30">
        <v>4205829.9800000004</v>
      </c>
      <c r="E99" s="31">
        <v>0</v>
      </c>
      <c r="F99" s="30">
        <f>D99-E99</f>
        <v>4205829.9800000004</v>
      </c>
      <c r="G99" s="30">
        <v>122892.51</v>
      </c>
      <c r="H99" s="30">
        <v>0</v>
      </c>
      <c r="I99" s="30">
        <v>0</v>
      </c>
      <c r="J99" s="30">
        <f>G99-H99-I99</f>
        <v>122892.51</v>
      </c>
      <c r="K99" s="30">
        <v>1941799.82</v>
      </c>
      <c r="L99" s="23">
        <f>(F99+J99)/C99</f>
        <v>305.70074081920905</v>
      </c>
      <c r="M99" s="23">
        <f>K99/C99</f>
        <v>137.13275564971752</v>
      </c>
      <c r="N99" s="28">
        <f>(F99+J99+K99)/C99</f>
        <v>442.83349646892657</v>
      </c>
    </row>
    <row r="100" spans="1:14" ht="15" customHeight="1">
      <c r="A100" s="27" t="s">
        <v>115</v>
      </c>
      <c r="B100" s="21" t="s">
        <v>10</v>
      </c>
      <c r="C100" s="22">
        <v>9394</v>
      </c>
      <c r="D100" s="30">
        <v>2386102.73</v>
      </c>
      <c r="E100" s="31">
        <v>0</v>
      </c>
      <c r="F100" s="30">
        <f>D100-E100</f>
        <v>2386102.73</v>
      </c>
      <c r="G100" s="30">
        <v>107923.88</v>
      </c>
      <c r="H100" s="30">
        <v>0</v>
      </c>
      <c r="I100" s="30">
        <v>0</v>
      </c>
      <c r="J100" s="30">
        <f>G100-H100-I100</f>
        <v>107923.88</v>
      </c>
      <c r="K100" s="30">
        <v>447425.19</v>
      </c>
      <c r="L100" s="23">
        <f>(F100+J100)/C100</f>
        <v>265.49144241004893</v>
      </c>
      <c r="M100" s="23">
        <f>K100/C100</f>
        <v>47.628825846284862</v>
      </c>
      <c r="N100" s="28">
        <f>(F100+J100+K100)/C100</f>
        <v>313.12026825633382</v>
      </c>
    </row>
    <row r="101" spans="1:14" ht="15" customHeight="1">
      <c r="A101" s="27" t="s">
        <v>134</v>
      </c>
      <c r="B101" s="21" t="s">
        <v>3</v>
      </c>
      <c r="C101" s="22">
        <v>6210</v>
      </c>
      <c r="D101" s="30">
        <v>1644714.03</v>
      </c>
      <c r="E101" s="31">
        <v>0</v>
      </c>
      <c r="F101" s="30">
        <f>D101-E101</f>
        <v>1644714.03</v>
      </c>
      <c r="G101" s="30">
        <v>27236.74</v>
      </c>
      <c r="H101" s="30">
        <v>0</v>
      </c>
      <c r="I101" s="30">
        <v>0</v>
      </c>
      <c r="J101" s="30">
        <f>G101-H101-I101</f>
        <v>27236.74</v>
      </c>
      <c r="K101" s="30">
        <v>493017.11</v>
      </c>
      <c r="L101" s="23">
        <f>(F101+J101)/C101</f>
        <v>269.23522866344604</v>
      </c>
      <c r="M101" s="23">
        <f>K101/C101</f>
        <v>79.390838969404186</v>
      </c>
      <c r="N101" s="28">
        <f>(F101+J101+K101)/C101</f>
        <v>348.62606763285021</v>
      </c>
    </row>
    <row r="102" spans="1:14" ht="15" customHeight="1">
      <c r="A102" s="27" t="s">
        <v>101</v>
      </c>
      <c r="B102" s="21" t="s">
        <v>0</v>
      </c>
      <c r="C102" s="22">
        <v>5725</v>
      </c>
      <c r="D102" s="30">
        <v>1459461.5</v>
      </c>
      <c r="E102" s="31">
        <v>0</v>
      </c>
      <c r="F102" s="30">
        <f>D102-E102</f>
        <v>1459461.5</v>
      </c>
      <c r="G102" s="30">
        <v>38979.69</v>
      </c>
      <c r="H102" s="30">
        <v>0</v>
      </c>
      <c r="I102" s="30">
        <v>0</v>
      </c>
      <c r="J102" s="30">
        <f>G102-H102-I102</f>
        <v>38979.69</v>
      </c>
      <c r="K102" s="30">
        <v>951784.49</v>
      </c>
      <c r="L102" s="23">
        <f>(F102+J102)/C102</f>
        <v>261.7364524017467</v>
      </c>
      <c r="M102" s="23">
        <f>K102/C102</f>
        <v>166.25056593886464</v>
      </c>
      <c r="N102" s="28">
        <f>(F102+J102+K102)/C102</f>
        <v>427.98701834061131</v>
      </c>
    </row>
    <row r="103" spans="1:14" ht="15" customHeight="1">
      <c r="A103" s="27" t="s">
        <v>34</v>
      </c>
      <c r="B103" s="21" t="s">
        <v>10</v>
      </c>
      <c r="C103" s="22">
        <v>17560</v>
      </c>
      <c r="D103" s="30">
        <v>6351209.2400000002</v>
      </c>
      <c r="E103" s="31">
        <v>0</v>
      </c>
      <c r="F103" s="30">
        <f>D103-E103</f>
        <v>6351209.2400000002</v>
      </c>
      <c r="G103" s="30">
        <v>10810.64</v>
      </c>
      <c r="H103" s="30">
        <v>0</v>
      </c>
      <c r="I103" s="30">
        <v>0</v>
      </c>
      <c r="J103" s="30">
        <f>G103-H103-I103</f>
        <v>10810.64</v>
      </c>
      <c r="K103" s="30">
        <v>7187095.1399999997</v>
      </c>
      <c r="L103" s="23">
        <f>(F103+J103)/C103</f>
        <v>362.3018154897494</v>
      </c>
      <c r="M103" s="23">
        <f>K103/C103</f>
        <v>409.28787813211841</v>
      </c>
      <c r="N103" s="28">
        <f>(F103+J103+K103)/C103</f>
        <v>771.58969362186781</v>
      </c>
    </row>
    <row r="104" spans="1:14" ht="15" customHeight="1">
      <c r="A104" s="27" t="s">
        <v>50</v>
      </c>
      <c r="B104" s="21" t="s">
        <v>0</v>
      </c>
      <c r="C104" s="22">
        <v>6952</v>
      </c>
      <c r="D104" s="30">
        <v>2401724.64</v>
      </c>
      <c r="E104" s="31">
        <v>0</v>
      </c>
      <c r="F104" s="30">
        <f>D104-E104</f>
        <v>2401724.64</v>
      </c>
      <c r="G104" s="30">
        <v>65724.69</v>
      </c>
      <c r="H104" s="30">
        <v>0</v>
      </c>
      <c r="I104" s="30">
        <v>0</v>
      </c>
      <c r="J104" s="30">
        <f>G104-H104-I104</f>
        <v>65724.69</v>
      </c>
      <c r="K104" s="30">
        <v>1334085.19</v>
      </c>
      <c r="L104" s="23">
        <f>(F104+J104)/C104</f>
        <v>354.92654344073651</v>
      </c>
      <c r="M104" s="23">
        <f>K104/C104</f>
        <v>191.89948072497123</v>
      </c>
      <c r="N104" s="28">
        <f>(F104+J104+K104)/C104</f>
        <v>546.82602416570774</v>
      </c>
    </row>
    <row r="105" spans="1:14" ht="15" customHeight="1">
      <c r="A105" s="27" t="s">
        <v>83</v>
      </c>
      <c r="B105" s="21" t="s">
        <v>0</v>
      </c>
      <c r="C105" s="22">
        <v>8420</v>
      </c>
      <c r="D105" s="30">
        <v>2657933.13</v>
      </c>
      <c r="E105" s="31">
        <v>0</v>
      </c>
      <c r="F105" s="30">
        <f>D105-E105</f>
        <v>2657933.13</v>
      </c>
      <c r="G105" s="30">
        <v>165849.48000000001</v>
      </c>
      <c r="H105" s="30">
        <v>0</v>
      </c>
      <c r="I105" s="30">
        <v>0</v>
      </c>
      <c r="J105" s="30">
        <f>G105-H105-I105</f>
        <v>165849.48000000001</v>
      </c>
      <c r="K105" s="30">
        <v>1142831.6100000001</v>
      </c>
      <c r="L105" s="23">
        <f>(F105+J105)/C105</f>
        <v>335.36610570071258</v>
      </c>
      <c r="M105" s="23">
        <f>K105/C105</f>
        <v>135.72821971496438</v>
      </c>
      <c r="N105" s="28">
        <f>(F105+J105+K105)/C105</f>
        <v>471.09432541567691</v>
      </c>
    </row>
    <row r="106" spans="1:14" ht="15" customHeight="1">
      <c r="A106" s="27" t="s">
        <v>58</v>
      </c>
      <c r="B106" s="21" t="s">
        <v>2</v>
      </c>
      <c r="C106" s="22">
        <v>10761</v>
      </c>
      <c r="D106" s="30">
        <v>3481679.73</v>
      </c>
      <c r="E106" s="31">
        <v>0</v>
      </c>
      <c r="F106" s="30">
        <f>D106-E106</f>
        <v>3481679.73</v>
      </c>
      <c r="G106" s="30">
        <v>81352.3</v>
      </c>
      <c r="H106" s="30">
        <v>0</v>
      </c>
      <c r="I106" s="30">
        <v>0</v>
      </c>
      <c r="J106" s="30">
        <f>G106-H106-I106</f>
        <v>81352.3</v>
      </c>
      <c r="K106" s="30">
        <v>1264173.25</v>
      </c>
      <c r="L106" s="23">
        <f>(F106+J106)/C106</f>
        <v>331.10603382585259</v>
      </c>
      <c r="M106" s="23">
        <f>K106/C106</f>
        <v>117.47730229532571</v>
      </c>
      <c r="N106" s="28">
        <f>(F106+J106+K106)/C106</f>
        <v>448.58333612117826</v>
      </c>
    </row>
    <row r="107" spans="1:14" ht="15" customHeight="1">
      <c r="A107" s="27" t="s">
        <v>84</v>
      </c>
      <c r="B107" s="21" t="s">
        <v>10</v>
      </c>
      <c r="C107" s="22">
        <v>6908</v>
      </c>
      <c r="D107" s="30">
        <v>2036972.12</v>
      </c>
      <c r="E107" s="31">
        <v>0</v>
      </c>
      <c r="F107" s="30">
        <f>D107-E107</f>
        <v>2036972.12</v>
      </c>
      <c r="G107" s="30">
        <v>30956.37</v>
      </c>
      <c r="H107" s="30">
        <v>0</v>
      </c>
      <c r="I107" s="30">
        <v>0</v>
      </c>
      <c r="J107" s="30">
        <f>G107-H107-I107</f>
        <v>30956.37</v>
      </c>
      <c r="K107" s="30">
        <v>939793.93</v>
      </c>
      <c r="L107" s="23">
        <f>(F107+J107)/C107</f>
        <v>299.35270555877247</v>
      </c>
      <c r="M107" s="23">
        <f>K107/C107</f>
        <v>136.04428633468444</v>
      </c>
      <c r="N107" s="28">
        <f>(F107+J107+K107)/C107</f>
        <v>435.39699189345691</v>
      </c>
    </row>
    <row r="108" spans="1:14" ht="15" customHeight="1">
      <c r="A108" s="27" t="s">
        <v>126</v>
      </c>
      <c r="B108" s="21" t="s">
        <v>7</v>
      </c>
      <c r="C108" s="22">
        <v>5470</v>
      </c>
      <c r="D108" s="30">
        <v>1172951.72</v>
      </c>
      <c r="E108" s="31">
        <v>0</v>
      </c>
      <c r="F108" s="30">
        <f>D108-E108</f>
        <v>1172951.72</v>
      </c>
      <c r="G108" s="30">
        <v>31337.1</v>
      </c>
      <c r="H108" s="30">
        <v>0</v>
      </c>
      <c r="I108" s="30">
        <v>0</v>
      </c>
      <c r="J108" s="30">
        <f>G108-H108-I108</f>
        <v>31337.1</v>
      </c>
      <c r="K108" s="30">
        <v>619005.54</v>
      </c>
      <c r="L108" s="23">
        <f>(F108+J108)/C108</f>
        <v>220.16248994515541</v>
      </c>
      <c r="M108" s="23">
        <f>K108/C108</f>
        <v>113.16371846435101</v>
      </c>
      <c r="N108" s="28">
        <f>(F108+J108+K108)/C108</f>
        <v>333.32620840950642</v>
      </c>
    </row>
    <row r="109" spans="1:14" ht="15" customHeight="1">
      <c r="A109" s="27" t="s">
        <v>56</v>
      </c>
      <c r="B109" s="21" t="s">
        <v>4</v>
      </c>
      <c r="C109" s="22">
        <v>5266</v>
      </c>
      <c r="D109" s="30">
        <v>1541442.6</v>
      </c>
      <c r="E109" s="31">
        <v>0</v>
      </c>
      <c r="F109" s="30">
        <f>D109-E109</f>
        <v>1541442.6</v>
      </c>
      <c r="G109" s="30">
        <v>45383.79</v>
      </c>
      <c r="H109" s="30">
        <v>0</v>
      </c>
      <c r="I109" s="30">
        <v>0</v>
      </c>
      <c r="J109" s="30">
        <f>G109-H109-I109</f>
        <v>45383.79</v>
      </c>
      <c r="K109" s="30">
        <v>1261007.19</v>
      </c>
      <c r="L109" s="23">
        <f>(F109+J109)/C109</f>
        <v>301.33429358146606</v>
      </c>
      <c r="M109" s="23">
        <f>K109/C109</f>
        <v>239.46205658944169</v>
      </c>
      <c r="N109" s="28">
        <f>(F109+J109+K109)/C109</f>
        <v>540.79635017090777</v>
      </c>
    </row>
    <row r="110" spans="1:14" ht="15" customHeight="1">
      <c r="A110" s="27" t="s">
        <v>48</v>
      </c>
      <c r="B110" s="21" t="s">
        <v>0</v>
      </c>
      <c r="C110" s="22">
        <v>11394</v>
      </c>
      <c r="D110" s="30">
        <v>5254172.08</v>
      </c>
      <c r="E110" s="31">
        <v>0</v>
      </c>
      <c r="F110" s="30">
        <f>D110-E110</f>
        <v>5254172.08</v>
      </c>
      <c r="G110" s="30">
        <v>127346.66</v>
      </c>
      <c r="H110" s="30">
        <v>0</v>
      </c>
      <c r="I110" s="30">
        <v>0</v>
      </c>
      <c r="J110" s="30">
        <f>G110-H110-I110</f>
        <v>127346.66</v>
      </c>
      <c r="K110" s="30">
        <v>1031636.92</v>
      </c>
      <c r="L110" s="23">
        <f>(F110+J110)/C110</f>
        <v>472.31163243812534</v>
      </c>
      <c r="M110" s="23">
        <f>K110/C110</f>
        <v>90.54212041425312</v>
      </c>
      <c r="N110" s="28">
        <f>(F110+J110+K110)/C110</f>
        <v>562.85375285237842</v>
      </c>
    </row>
    <row r="111" spans="1:14" ht="15" customHeight="1">
      <c r="A111" s="27" t="s">
        <v>167</v>
      </c>
      <c r="B111" s="21" t="s">
        <v>6</v>
      </c>
      <c r="C111" s="22">
        <v>10695</v>
      </c>
      <c r="D111" s="30">
        <v>3169819.25</v>
      </c>
      <c r="E111" s="31">
        <v>0</v>
      </c>
      <c r="F111" s="30">
        <f>D111-E111</f>
        <v>3169819.25</v>
      </c>
      <c r="G111" s="30">
        <v>41136.019999999997</v>
      </c>
      <c r="H111" s="30">
        <v>0</v>
      </c>
      <c r="I111" s="30">
        <v>0</v>
      </c>
      <c r="J111" s="30">
        <f>G111-H111-I111</f>
        <v>41136.019999999997</v>
      </c>
      <c r="K111" s="30">
        <v>1485208.81</v>
      </c>
      <c r="L111" s="23">
        <f>(F111+J111)/C111</f>
        <v>300.22957176250583</v>
      </c>
      <c r="M111" s="23">
        <f>K111/C111</f>
        <v>138.86945395044413</v>
      </c>
      <c r="N111" s="28">
        <f>(F111+J111+K111)/C111</f>
        <v>439.09902571294998</v>
      </c>
    </row>
    <row r="112" spans="1:14" ht="15" customHeight="1">
      <c r="A112" s="27" t="s">
        <v>92</v>
      </c>
      <c r="B112" s="21" t="s">
        <v>10</v>
      </c>
      <c r="C112" s="22">
        <v>13974</v>
      </c>
      <c r="D112" s="30">
        <v>4116192.31</v>
      </c>
      <c r="E112" s="31">
        <v>0</v>
      </c>
      <c r="F112" s="30">
        <f>D112-E112</f>
        <v>4116192.31</v>
      </c>
      <c r="G112" s="30">
        <v>125018.69</v>
      </c>
      <c r="H112" s="30">
        <v>0</v>
      </c>
      <c r="I112" s="30">
        <v>0</v>
      </c>
      <c r="J112" s="30">
        <f>G112-H112-I112</f>
        <v>125018.69</v>
      </c>
      <c r="K112" s="30">
        <v>732522.94</v>
      </c>
      <c r="L112" s="23">
        <f>(F112+J112)/C112</f>
        <v>303.50729927007302</v>
      </c>
      <c r="M112" s="23">
        <f>K112/C112</f>
        <v>52.420419350221835</v>
      </c>
      <c r="N112" s="28">
        <f>(F112+J112+K112)/C112</f>
        <v>355.9277186202948</v>
      </c>
    </row>
    <row r="113" spans="1:14" ht="15" customHeight="1">
      <c r="A113" s="27" t="s">
        <v>109</v>
      </c>
      <c r="B113" s="21" t="s">
        <v>0</v>
      </c>
      <c r="C113" s="22">
        <v>9930</v>
      </c>
      <c r="D113" s="30">
        <v>2663087.5</v>
      </c>
      <c r="E113" s="31">
        <v>0</v>
      </c>
      <c r="F113" s="30">
        <f>D113-E113</f>
        <v>2663087.5</v>
      </c>
      <c r="G113" s="30">
        <v>89573.27</v>
      </c>
      <c r="H113" s="30">
        <v>0</v>
      </c>
      <c r="I113" s="30">
        <v>0</v>
      </c>
      <c r="J113" s="30">
        <f>G113-H113-I113</f>
        <v>89573.27</v>
      </c>
      <c r="K113" s="30">
        <v>759904.04</v>
      </c>
      <c r="L113" s="23">
        <f>(F113+J113)/C113</f>
        <v>277.20652265861025</v>
      </c>
      <c r="M113" s="23">
        <f>K113/C113</f>
        <v>76.526086606243709</v>
      </c>
      <c r="N113" s="28">
        <f>(F113+J113+K113)/C113</f>
        <v>353.73260926485398</v>
      </c>
    </row>
    <row r="114" spans="1:14" ht="15" customHeight="1">
      <c r="A114" s="27" t="s">
        <v>168</v>
      </c>
      <c r="B114" s="21" t="s">
        <v>8</v>
      </c>
      <c r="C114" s="22">
        <v>9226</v>
      </c>
      <c r="D114" s="30">
        <v>2664427.09</v>
      </c>
      <c r="E114" s="31">
        <v>0</v>
      </c>
      <c r="F114" s="30">
        <f>D114-E114</f>
        <v>2664427.09</v>
      </c>
      <c r="G114" s="30">
        <v>56315.23</v>
      </c>
      <c r="H114" s="30">
        <v>0</v>
      </c>
      <c r="I114" s="30">
        <v>0</v>
      </c>
      <c r="J114" s="30">
        <f>G114-H114-I114</f>
        <v>56315.23</v>
      </c>
      <c r="K114" s="30">
        <v>1441910.93</v>
      </c>
      <c r="L114" s="23">
        <f>(F114+J114)/C114</f>
        <v>294.89944938218076</v>
      </c>
      <c r="M114" s="23">
        <f>K114/C114</f>
        <v>156.28776609581615</v>
      </c>
      <c r="N114" s="28">
        <f>(F114+J114+K114)/C114</f>
        <v>451.18721547799697</v>
      </c>
    </row>
    <row r="115" spans="1:14" ht="15" customHeight="1">
      <c r="A115" s="27" t="s">
        <v>80</v>
      </c>
      <c r="B115" s="21" t="s">
        <v>4</v>
      </c>
      <c r="C115" s="22">
        <v>6235</v>
      </c>
      <c r="D115" s="30">
        <v>2209713.5299999998</v>
      </c>
      <c r="E115" s="31">
        <v>0</v>
      </c>
      <c r="F115" s="30">
        <f>D115-E115</f>
        <v>2209713.5299999998</v>
      </c>
      <c r="G115" s="30">
        <v>48379.89</v>
      </c>
      <c r="H115" s="30">
        <v>0</v>
      </c>
      <c r="I115" s="30">
        <v>0</v>
      </c>
      <c r="J115" s="30">
        <f>G115-H115-I115</f>
        <v>48379.89</v>
      </c>
      <c r="K115" s="30">
        <v>1502660.19</v>
      </c>
      <c r="L115" s="23">
        <f>(F115+J115)/C115</f>
        <v>362.16414113873293</v>
      </c>
      <c r="M115" s="23">
        <f>K115/C115</f>
        <v>241.00404009623094</v>
      </c>
      <c r="N115" s="28">
        <f>(F115+J115+K115)/C115</f>
        <v>603.16818123496387</v>
      </c>
    </row>
    <row r="116" spans="1:14" ht="15" customHeight="1">
      <c r="A116" s="27" t="s">
        <v>169</v>
      </c>
      <c r="B116" s="21" t="s">
        <v>6</v>
      </c>
      <c r="C116" s="22">
        <v>7325</v>
      </c>
      <c r="D116" s="30">
        <v>2613580.4300000002</v>
      </c>
      <c r="E116" s="31">
        <v>0</v>
      </c>
      <c r="F116" s="30">
        <f>D116-E116</f>
        <v>2613580.4300000002</v>
      </c>
      <c r="G116" s="30">
        <v>29999.78</v>
      </c>
      <c r="H116" s="30">
        <v>0</v>
      </c>
      <c r="I116" s="30">
        <v>0</v>
      </c>
      <c r="J116" s="30">
        <f>G116-H116-I116</f>
        <v>29999.78</v>
      </c>
      <c r="K116" s="30">
        <v>706217.42</v>
      </c>
      <c r="L116" s="23">
        <f>(F116+J116)/C116</f>
        <v>360.89832218430035</v>
      </c>
      <c r="M116" s="23">
        <f>K116/C116</f>
        <v>96.411934470989763</v>
      </c>
      <c r="N116" s="28">
        <f>(F116+J116+K116)/C116</f>
        <v>457.31025665529006</v>
      </c>
    </row>
    <row r="117" spans="1:14" ht="15" customHeight="1">
      <c r="A117" s="27" t="s">
        <v>49</v>
      </c>
      <c r="B117" s="21" t="s">
        <v>6</v>
      </c>
      <c r="C117" s="22">
        <v>17210</v>
      </c>
      <c r="D117" s="30">
        <v>6404947.7199999997</v>
      </c>
      <c r="E117" s="31">
        <v>0</v>
      </c>
      <c r="F117" s="30">
        <f>D117-E117</f>
        <v>6404947.7199999997</v>
      </c>
      <c r="G117" s="30">
        <v>154694.51</v>
      </c>
      <c r="H117" s="30">
        <v>0</v>
      </c>
      <c r="I117" s="30">
        <v>0</v>
      </c>
      <c r="J117" s="30">
        <f>G117-H117-I117</f>
        <v>154694.51</v>
      </c>
      <c r="K117" s="30">
        <v>2245475.79</v>
      </c>
      <c r="L117" s="23">
        <f>(F117+J117)/C117</f>
        <v>381.15294770482274</v>
      </c>
      <c r="M117" s="23">
        <f>K117/C117</f>
        <v>130.47506042998256</v>
      </c>
      <c r="N117" s="28">
        <f>(F117+J117+K117)/C117</f>
        <v>511.62800813480533</v>
      </c>
    </row>
    <row r="118" spans="1:14" ht="15" customHeight="1">
      <c r="A118" s="27" t="s">
        <v>144</v>
      </c>
      <c r="B118" s="21" t="s">
        <v>7</v>
      </c>
      <c r="C118" s="22">
        <v>5605</v>
      </c>
      <c r="D118" s="30">
        <v>2143462.69</v>
      </c>
      <c r="E118" s="31">
        <v>0</v>
      </c>
      <c r="F118" s="30">
        <f>D118-E118</f>
        <v>2143462.69</v>
      </c>
      <c r="G118" s="30">
        <v>17421.66</v>
      </c>
      <c r="H118" s="30">
        <v>0</v>
      </c>
      <c r="I118" s="30">
        <v>0</v>
      </c>
      <c r="J118" s="30">
        <f>G118-H118-I118</f>
        <v>17421.66</v>
      </c>
      <c r="K118" s="30">
        <v>1246607.1499999999</v>
      </c>
      <c r="L118" s="23">
        <f>(F118+J118)/C118</f>
        <v>385.52798394290812</v>
      </c>
      <c r="M118" s="23">
        <f>K118/C118</f>
        <v>222.40983942908116</v>
      </c>
      <c r="N118" s="28">
        <f>(F118+J118+K118)/C118</f>
        <v>607.93782337198934</v>
      </c>
    </row>
    <row r="119" spans="1:14" ht="15" customHeight="1">
      <c r="A119" s="27" t="s">
        <v>93</v>
      </c>
      <c r="B119" s="21" t="s">
        <v>10</v>
      </c>
      <c r="C119" s="22">
        <v>10979</v>
      </c>
      <c r="D119" s="30">
        <v>3018415.5</v>
      </c>
      <c r="E119" s="31">
        <v>0</v>
      </c>
      <c r="F119" s="30">
        <f>D119-E119</f>
        <v>3018415.5</v>
      </c>
      <c r="G119" s="30">
        <v>121634.6</v>
      </c>
      <c r="H119" s="30">
        <v>0</v>
      </c>
      <c r="I119" s="30">
        <v>0</v>
      </c>
      <c r="J119" s="30">
        <f>G119-H119-I119</f>
        <v>121634.6</v>
      </c>
      <c r="K119" s="30">
        <v>1191497.23</v>
      </c>
      <c r="L119" s="23">
        <f>(F119+J119)/C119</f>
        <v>286.00510975498679</v>
      </c>
      <c r="M119" s="23">
        <f>K119/C119</f>
        <v>108.52511430913562</v>
      </c>
      <c r="N119" s="28">
        <f>(F119+J119+K119)/C119</f>
        <v>394.53022406412242</v>
      </c>
    </row>
    <row r="120" spans="1:14" ht="15" customHeight="1">
      <c r="A120" s="27" t="s">
        <v>111</v>
      </c>
      <c r="B120" s="21" t="s">
        <v>10</v>
      </c>
      <c r="C120" s="22">
        <v>11868</v>
      </c>
      <c r="D120" s="30">
        <v>3617376.58</v>
      </c>
      <c r="E120" s="31">
        <v>0</v>
      </c>
      <c r="F120" s="30">
        <f>D120-E120</f>
        <v>3617376.58</v>
      </c>
      <c r="G120" s="30">
        <v>62839.519999999997</v>
      </c>
      <c r="H120" s="30">
        <v>0</v>
      </c>
      <c r="I120" s="30">
        <v>0</v>
      </c>
      <c r="J120" s="30">
        <f>G120-H120-I120</f>
        <v>62839.519999999997</v>
      </c>
      <c r="K120" s="30">
        <v>527207.93000000005</v>
      </c>
      <c r="L120" s="23">
        <f>(F120+J120)/C120</f>
        <v>310.095728008089</v>
      </c>
      <c r="M120" s="23">
        <f>K120/C120</f>
        <v>44.422643242332327</v>
      </c>
      <c r="N120" s="28">
        <f>(F120+J120+K120)/C120</f>
        <v>354.5183712504213</v>
      </c>
    </row>
    <row r="121" spans="1:14" ht="15" customHeight="1">
      <c r="A121" s="27" t="s">
        <v>146</v>
      </c>
      <c r="B121" s="21" t="s">
        <v>7</v>
      </c>
      <c r="C121" s="22">
        <v>6941</v>
      </c>
      <c r="D121" s="30">
        <v>1478008.16</v>
      </c>
      <c r="E121" s="31">
        <v>0</v>
      </c>
      <c r="F121" s="30">
        <f>D121-E121</f>
        <v>1478008.16</v>
      </c>
      <c r="G121" s="30">
        <v>7054.72</v>
      </c>
      <c r="H121" s="30">
        <v>0</v>
      </c>
      <c r="I121" s="30">
        <v>0</v>
      </c>
      <c r="J121" s="30">
        <f>G121-H121-I121</f>
        <v>7054.72</v>
      </c>
      <c r="K121" s="30">
        <v>494691.45</v>
      </c>
      <c r="L121" s="23">
        <f>(F121+J121)/C121</f>
        <v>213.95517648753781</v>
      </c>
      <c r="M121" s="23">
        <f>K121/C121</f>
        <v>71.27091917591126</v>
      </c>
      <c r="N121" s="28">
        <f>(F121+J121+K121)/C121</f>
        <v>285.22609566344903</v>
      </c>
    </row>
    <row r="122" spans="1:14" ht="15" customHeight="1">
      <c r="A122" s="27" t="s">
        <v>45</v>
      </c>
      <c r="B122" s="21" t="s">
        <v>0</v>
      </c>
      <c r="C122" s="22">
        <v>5429</v>
      </c>
      <c r="D122" s="30">
        <v>2143783.59</v>
      </c>
      <c r="E122" s="31">
        <v>0</v>
      </c>
      <c r="F122" s="30">
        <f>D122-E122</f>
        <v>2143783.59</v>
      </c>
      <c r="G122" s="30">
        <v>74442.399999999994</v>
      </c>
      <c r="H122" s="30">
        <v>0</v>
      </c>
      <c r="I122" s="30">
        <v>0</v>
      </c>
      <c r="J122" s="30">
        <f>G122-H122-I122</f>
        <v>74442.399999999994</v>
      </c>
      <c r="K122" s="30">
        <v>571325.22</v>
      </c>
      <c r="L122" s="23">
        <f>(F122+J122)/C122</f>
        <v>408.58832013262105</v>
      </c>
      <c r="M122" s="23">
        <f>K122/C122</f>
        <v>105.23581138331184</v>
      </c>
      <c r="N122" s="28">
        <f>(F122+J122+K122)/C122</f>
        <v>513.82413151593289</v>
      </c>
    </row>
    <row r="123" spans="1:14" ht="15" customHeight="1">
      <c r="A123" s="27" t="s">
        <v>35</v>
      </c>
      <c r="B123" s="21" t="s">
        <v>3</v>
      </c>
      <c r="C123" s="22">
        <v>10055</v>
      </c>
      <c r="D123" s="30">
        <v>5002986.7699999996</v>
      </c>
      <c r="E123" s="31">
        <v>0</v>
      </c>
      <c r="F123" s="30">
        <f>D123-E123</f>
        <v>5002986.7699999996</v>
      </c>
      <c r="G123" s="30">
        <v>501605.78</v>
      </c>
      <c r="H123" s="30">
        <v>0</v>
      </c>
      <c r="I123" s="30">
        <v>0</v>
      </c>
      <c r="J123" s="30">
        <f>G123-H123-I123</f>
        <v>501605.78</v>
      </c>
      <c r="K123" s="30">
        <v>1601405.49</v>
      </c>
      <c r="L123" s="23">
        <f>(F123+J123)/C123</f>
        <v>547.4482894082546</v>
      </c>
      <c r="M123" s="23">
        <f>K123/C123</f>
        <v>159.26459373446048</v>
      </c>
      <c r="N123" s="28">
        <f>(F123+J123+K123)/C123</f>
        <v>706.7128831427151</v>
      </c>
    </row>
    <row r="124" spans="1:14" ht="15" customHeight="1">
      <c r="A124" s="27" t="s">
        <v>26</v>
      </c>
      <c r="B124" s="21" t="s">
        <v>2</v>
      </c>
      <c r="C124" s="22">
        <v>15242</v>
      </c>
      <c r="D124" s="30">
        <v>13866388.25</v>
      </c>
      <c r="E124" s="31">
        <v>0</v>
      </c>
      <c r="F124" s="30">
        <f>D124-E124</f>
        <v>13866388.25</v>
      </c>
      <c r="G124" s="30">
        <v>197563.57</v>
      </c>
      <c r="H124" s="30">
        <v>0</v>
      </c>
      <c r="I124" s="30">
        <v>0</v>
      </c>
      <c r="J124" s="30">
        <f>G124-H124-I124</f>
        <v>197563.57</v>
      </c>
      <c r="K124" s="30">
        <v>2268973.58</v>
      </c>
      <c r="L124" s="23">
        <f>(F124+J124)/C124</f>
        <v>922.71039364912747</v>
      </c>
      <c r="M124" s="23">
        <f>K124/C124</f>
        <v>148.86324498097363</v>
      </c>
      <c r="N124" s="28">
        <f>(F124+J124+K124)/C124</f>
        <v>1071.573638630101</v>
      </c>
    </row>
    <row r="125" spans="1:14" ht="15" customHeight="1">
      <c r="A125" s="27" t="s">
        <v>69</v>
      </c>
      <c r="B125" s="21" t="s">
        <v>4</v>
      </c>
      <c r="C125" s="22">
        <v>5209</v>
      </c>
      <c r="D125" s="30">
        <v>1684743.88</v>
      </c>
      <c r="E125" s="31">
        <v>0</v>
      </c>
      <c r="F125" s="30">
        <f>D125-E125</f>
        <v>1684743.88</v>
      </c>
      <c r="G125" s="30">
        <v>47745.71</v>
      </c>
      <c r="H125" s="30">
        <v>0</v>
      </c>
      <c r="I125" s="30">
        <v>0</v>
      </c>
      <c r="J125" s="30">
        <f>G125-H125-I125</f>
        <v>47745.71</v>
      </c>
      <c r="K125" s="30">
        <v>950282.09</v>
      </c>
      <c r="L125" s="23">
        <f>(F125+J125)/C125</f>
        <v>332.59542906507966</v>
      </c>
      <c r="M125" s="23">
        <f>K125/C125</f>
        <v>182.43081013630254</v>
      </c>
      <c r="N125" s="28">
        <f>(F125+J125+K125)/C125</f>
        <v>515.02623920138217</v>
      </c>
    </row>
    <row r="126" spans="1:14" ht="15" customHeight="1">
      <c r="A126" s="27" t="s">
        <v>51</v>
      </c>
      <c r="B126" s="21" t="s">
        <v>6</v>
      </c>
      <c r="C126" s="22">
        <v>7493</v>
      </c>
      <c r="D126" s="30">
        <v>2359383.88</v>
      </c>
      <c r="E126" s="31">
        <v>0</v>
      </c>
      <c r="F126" s="30">
        <f>D126-E126</f>
        <v>2359383.88</v>
      </c>
      <c r="G126" s="30">
        <v>48017.8</v>
      </c>
      <c r="H126" s="30">
        <v>0</v>
      </c>
      <c r="I126" s="30">
        <v>0</v>
      </c>
      <c r="J126" s="30">
        <f>G126-H126-I126</f>
        <v>48017.8</v>
      </c>
      <c r="K126" s="30">
        <v>818608.33</v>
      </c>
      <c r="L126" s="23">
        <f>(F126+J126)/C126</f>
        <v>321.28675830775387</v>
      </c>
      <c r="M126" s="23">
        <f>K126/C126</f>
        <v>109.24974376084344</v>
      </c>
      <c r="N126" s="28">
        <f>(F126+J126+K126)/C126</f>
        <v>430.53650206859731</v>
      </c>
    </row>
    <row r="127" spans="1:14" ht="15" customHeight="1">
      <c r="A127" s="27" t="s">
        <v>148</v>
      </c>
      <c r="B127" s="21" t="s">
        <v>2</v>
      </c>
      <c r="C127" s="22">
        <v>7855</v>
      </c>
      <c r="D127" s="30">
        <v>1644373.32</v>
      </c>
      <c r="E127" s="31">
        <v>0</v>
      </c>
      <c r="F127" s="30">
        <f>D127-E127</f>
        <v>1644373.32</v>
      </c>
      <c r="G127" s="30">
        <v>73727.27</v>
      </c>
      <c r="H127" s="30">
        <v>0</v>
      </c>
      <c r="I127" s="30">
        <v>0</v>
      </c>
      <c r="J127" s="30">
        <f>G127-H127-I127</f>
        <v>73727.27</v>
      </c>
      <c r="K127" s="30">
        <v>394706.84</v>
      </c>
      <c r="L127" s="23">
        <f>(F127+J127)/C127</f>
        <v>218.72700063653724</v>
      </c>
      <c r="M127" s="23">
        <f>K127/C127</f>
        <v>50.249120305537879</v>
      </c>
      <c r="N127" s="28">
        <f>(F127+J127+K127)/C127</f>
        <v>268.97612094207511</v>
      </c>
    </row>
    <row r="128" spans="1:14" ht="15" customHeight="1">
      <c r="A128" s="27" t="s">
        <v>43</v>
      </c>
      <c r="B128" s="21" t="s">
        <v>6</v>
      </c>
      <c r="C128" s="22">
        <v>9845</v>
      </c>
      <c r="D128" s="30">
        <v>3532283.88</v>
      </c>
      <c r="E128" s="31">
        <v>0</v>
      </c>
      <c r="F128" s="30">
        <f>D128-E128</f>
        <v>3532283.88</v>
      </c>
      <c r="G128" s="30">
        <v>183531.36</v>
      </c>
      <c r="H128" s="30">
        <v>0</v>
      </c>
      <c r="I128" s="30">
        <v>0</v>
      </c>
      <c r="J128" s="30">
        <f>G128-H128-I128</f>
        <v>183531.36</v>
      </c>
      <c r="K128" s="30">
        <v>1299029.1499999999</v>
      </c>
      <c r="L128" s="23">
        <f>(F128+J128)/C128</f>
        <v>377.43171559167087</v>
      </c>
      <c r="M128" s="23">
        <f>K128/C128</f>
        <v>131.94811071609954</v>
      </c>
      <c r="N128" s="28">
        <f>(F128+J128+K128)/C128</f>
        <v>509.37982630777043</v>
      </c>
    </row>
    <row r="129" spans="1:14" ht="15" customHeight="1">
      <c r="A129" s="27" t="s">
        <v>143</v>
      </c>
      <c r="B129" s="21" t="s">
        <v>0</v>
      </c>
      <c r="C129" s="22">
        <v>12381</v>
      </c>
      <c r="D129" s="30">
        <v>7239994.4699999997</v>
      </c>
      <c r="E129" s="31">
        <v>0</v>
      </c>
      <c r="F129" s="30">
        <f>D129-E129</f>
        <v>7239994.4699999997</v>
      </c>
      <c r="G129" s="30">
        <v>457220.7</v>
      </c>
      <c r="H129" s="30">
        <v>0</v>
      </c>
      <c r="I129" s="30">
        <v>0</v>
      </c>
      <c r="J129" s="30">
        <f>G129-H129-I129</f>
        <v>457220.7</v>
      </c>
      <c r="K129" s="30">
        <v>2667974.42</v>
      </c>
      <c r="L129" s="23">
        <f>(F129+J129)/C129</f>
        <v>621.69575720862611</v>
      </c>
      <c r="M129" s="23">
        <f>K129/C129</f>
        <v>215.48941280995072</v>
      </c>
      <c r="N129" s="28">
        <f>(F129+J129+K129)/C129</f>
        <v>837.18517001857685</v>
      </c>
    </row>
    <row r="130" spans="1:14" ht="15" customHeight="1">
      <c r="A130" s="27" t="s">
        <v>38</v>
      </c>
      <c r="B130" s="21" t="s">
        <v>10</v>
      </c>
      <c r="C130" s="22">
        <v>5530</v>
      </c>
      <c r="D130" s="30">
        <v>2549241.4500000002</v>
      </c>
      <c r="E130" s="31">
        <v>0</v>
      </c>
      <c r="F130" s="30">
        <f>D130-E130</f>
        <v>2549241.4500000002</v>
      </c>
      <c r="G130" s="30">
        <v>81659.679999999993</v>
      </c>
      <c r="H130" s="30">
        <v>0</v>
      </c>
      <c r="I130" s="30">
        <v>0</v>
      </c>
      <c r="J130" s="30">
        <f>G130-H130-I130</f>
        <v>81659.679999999993</v>
      </c>
      <c r="K130" s="30">
        <v>564697.49</v>
      </c>
      <c r="L130" s="23">
        <f>(F130+J130)/C130</f>
        <v>475.75065641952989</v>
      </c>
      <c r="M130" s="23">
        <f>K130/C130</f>
        <v>102.11527848101265</v>
      </c>
      <c r="N130" s="28">
        <f>(F130+J130+K130)/C130</f>
        <v>577.86593490054247</v>
      </c>
    </row>
    <row r="131" spans="1:14" ht="15" customHeight="1">
      <c r="A131" s="27" t="s">
        <v>63</v>
      </c>
      <c r="B131" s="21" t="s">
        <v>10</v>
      </c>
      <c r="C131" s="22">
        <v>13808</v>
      </c>
      <c r="D131" s="30">
        <v>4122783.75</v>
      </c>
      <c r="E131" s="31">
        <v>0</v>
      </c>
      <c r="F131" s="30">
        <f>D131-E131</f>
        <v>4122783.75</v>
      </c>
      <c r="G131" s="30">
        <v>65555.100000000006</v>
      </c>
      <c r="H131" s="30">
        <v>0</v>
      </c>
      <c r="I131" s="30">
        <v>0</v>
      </c>
      <c r="J131" s="30">
        <f>G131-H131-I131</f>
        <v>65555.100000000006</v>
      </c>
      <c r="K131" s="30">
        <v>901265.24</v>
      </c>
      <c r="L131" s="23">
        <f>(F131+J131)/C131</f>
        <v>303.32697349362689</v>
      </c>
      <c r="M131" s="23">
        <f>K131/C131</f>
        <v>65.271236964078795</v>
      </c>
      <c r="N131" s="28">
        <f>(F131+J131+K131)/C131</f>
        <v>368.59821045770565</v>
      </c>
    </row>
    <row r="132" spans="1:14" ht="15" customHeight="1">
      <c r="A132" s="27" t="s">
        <v>125</v>
      </c>
      <c r="B132" s="21" t="s">
        <v>0</v>
      </c>
      <c r="C132" s="22">
        <v>15157</v>
      </c>
      <c r="D132" s="30">
        <v>3916001.74</v>
      </c>
      <c r="E132" s="31">
        <v>0</v>
      </c>
      <c r="F132" s="30">
        <f>D132-E132</f>
        <v>3916001.74</v>
      </c>
      <c r="G132" s="30">
        <v>52245.65</v>
      </c>
      <c r="H132" s="30">
        <v>0</v>
      </c>
      <c r="I132" s="30">
        <v>0</v>
      </c>
      <c r="J132" s="30">
        <f>G132-H132-I132</f>
        <v>52245.65</v>
      </c>
      <c r="K132" s="30">
        <v>1583828.64</v>
      </c>
      <c r="L132" s="23">
        <f>(F132+J132)/C132</f>
        <v>261.80955268192918</v>
      </c>
      <c r="M132" s="23">
        <f>K132/C132</f>
        <v>104.49486309955795</v>
      </c>
      <c r="N132" s="28">
        <f>(F132+J132+K132)/C132</f>
        <v>366.30441578148714</v>
      </c>
    </row>
    <row r="133" spans="1:14" ht="15" customHeight="1">
      <c r="A133" s="27" t="s">
        <v>170</v>
      </c>
      <c r="B133" s="21" t="s">
        <v>10</v>
      </c>
      <c r="C133" s="22">
        <v>8554</v>
      </c>
      <c r="D133" s="30">
        <v>2217200.08</v>
      </c>
      <c r="E133" s="31">
        <v>0</v>
      </c>
      <c r="F133" s="30">
        <f>D133-E133</f>
        <v>2217200.08</v>
      </c>
      <c r="G133" s="30">
        <v>38007.18</v>
      </c>
      <c r="H133" s="30">
        <v>0</v>
      </c>
      <c r="I133" s="30">
        <v>0</v>
      </c>
      <c r="J133" s="30">
        <f>G133-H133-I133</f>
        <v>38007.18</v>
      </c>
      <c r="K133" s="30">
        <v>427347.67</v>
      </c>
      <c r="L133" s="23">
        <f>(F133+J133)/C133</f>
        <v>263.64358896422726</v>
      </c>
      <c r="M133" s="23">
        <f>K133/C133</f>
        <v>49.958811082534488</v>
      </c>
      <c r="N133" s="28">
        <f>(F133+J133+K133)/C133</f>
        <v>313.60240004676177</v>
      </c>
    </row>
    <row r="134" spans="1:14" ht="15" customHeight="1">
      <c r="A134" s="27" t="s">
        <v>30</v>
      </c>
      <c r="B134" s="21" t="s">
        <v>7</v>
      </c>
      <c r="C134" s="22">
        <v>18162</v>
      </c>
      <c r="D134" s="30">
        <v>14734795.039999999</v>
      </c>
      <c r="E134" s="31">
        <v>0</v>
      </c>
      <c r="F134" s="30">
        <f>D134-E134</f>
        <v>14734795.039999999</v>
      </c>
      <c r="G134" s="30">
        <v>1031027.52</v>
      </c>
      <c r="H134" s="30">
        <v>0</v>
      </c>
      <c r="I134" s="30">
        <v>0</v>
      </c>
      <c r="J134" s="30">
        <f>G134-H134-I134</f>
        <v>1031027.52</v>
      </c>
      <c r="K134" s="30">
        <v>3563714.29</v>
      </c>
      <c r="L134" s="23">
        <f>(F134+J134)/C134</f>
        <v>868.06643321220122</v>
      </c>
      <c r="M134" s="23">
        <f>K134/C134</f>
        <v>196.21816374848586</v>
      </c>
      <c r="N134" s="28">
        <f>(F134+J134+K134)/C134</f>
        <v>1064.2845969606869</v>
      </c>
    </row>
    <row r="135" spans="1:14" ht="15" customHeight="1">
      <c r="A135" s="27" t="s">
        <v>140</v>
      </c>
      <c r="B135" s="21" t="s">
        <v>10</v>
      </c>
      <c r="C135" s="22">
        <v>9501</v>
      </c>
      <c r="D135" s="30">
        <v>1982854.64</v>
      </c>
      <c r="E135" s="31">
        <v>0</v>
      </c>
      <c r="F135" s="30">
        <f>D135-E135</f>
        <v>1982854.64</v>
      </c>
      <c r="G135" s="30">
        <v>100194.35</v>
      </c>
      <c r="H135" s="30">
        <v>0</v>
      </c>
      <c r="I135" s="30">
        <v>0</v>
      </c>
      <c r="J135" s="30">
        <f>G135-H135-I135</f>
        <v>100194.35</v>
      </c>
      <c r="K135" s="30">
        <v>424958.86</v>
      </c>
      <c r="L135" s="23">
        <f>(F135+J135)/C135</f>
        <v>219.24523629091675</v>
      </c>
      <c r="M135" s="23">
        <f>K135/C135</f>
        <v>44.727803389116936</v>
      </c>
      <c r="N135" s="28">
        <f>(F135+J135+K135)/C135</f>
        <v>263.97303968003371</v>
      </c>
    </row>
    <row r="136" spans="1:14" ht="15" customHeight="1">
      <c r="A136" s="27" t="s">
        <v>79</v>
      </c>
      <c r="B136" s="21" t="s">
        <v>4</v>
      </c>
      <c r="C136" s="22">
        <v>14247</v>
      </c>
      <c r="D136" s="30">
        <v>3955414.26</v>
      </c>
      <c r="E136" s="31">
        <v>0</v>
      </c>
      <c r="F136" s="30">
        <f>D136-E136</f>
        <v>3955414.26</v>
      </c>
      <c r="G136" s="30">
        <v>80955.960000000006</v>
      </c>
      <c r="H136" s="30">
        <v>0</v>
      </c>
      <c r="I136" s="30">
        <v>0</v>
      </c>
      <c r="J136" s="30">
        <f>G136-H136-I136</f>
        <v>80955.960000000006</v>
      </c>
      <c r="K136" s="30">
        <v>1652158.83</v>
      </c>
      <c r="L136" s="23">
        <f>(F136+J136)/C136</f>
        <v>283.31369551484522</v>
      </c>
      <c r="M136" s="23">
        <f>K136/C136</f>
        <v>115.96538429142979</v>
      </c>
      <c r="N136" s="28">
        <f>(F136+J136+K136)/C136</f>
        <v>399.27907980627498</v>
      </c>
    </row>
    <row r="137" spans="1:14" ht="15" customHeight="1">
      <c r="A137" s="27" t="s">
        <v>75</v>
      </c>
      <c r="B137" s="21" t="s">
        <v>4</v>
      </c>
      <c r="C137" s="22">
        <v>13696</v>
      </c>
      <c r="D137" s="30">
        <v>4708080.1500000004</v>
      </c>
      <c r="E137" s="31">
        <v>0</v>
      </c>
      <c r="F137" s="30">
        <f>D137-E137</f>
        <v>4708080.1500000004</v>
      </c>
      <c r="G137" s="30">
        <v>148816.98000000001</v>
      </c>
      <c r="H137" s="30">
        <v>0</v>
      </c>
      <c r="I137" s="30">
        <v>0</v>
      </c>
      <c r="J137" s="30">
        <f>G137-H137-I137</f>
        <v>148816.98000000001</v>
      </c>
      <c r="K137" s="30">
        <v>1863978.01</v>
      </c>
      <c r="L137" s="23">
        <f>(F137+J137)/C137</f>
        <v>354.62157783294401</v>
      </c>
      <c r="M137" s="23">
        <f>K137/C137</f>
        <v>136.09652526285046</v>
      </c>
      <c r="N137" s="28">
        <f>(F137+J137+K137)/C137</f>
        <v>490.71810309579445</v>
      </c>
    </row>
    <row r="138" spans="1:14" ht="15" customHeight="1">
      <c r="A138" s="27" t="s">
        <v>97</v>
      </c>
      <c r="B138" s="21" t="s">
        <v>4</v>
      </c>
      <c r="C138" s="22">
        <v>7276</v>
      </c>
      <c r="D138" s="30">
        <v>1993828.88</v>
      </c>
      <c r="E138" s="31">
        <v>0</v>
      </c>
      <c r="F138" s="30">
        <f>D138-E138</f>
        <v>1993828.88</v>
      </c>
      <c r="G138" s="30">
        <v>51812.74</v>
      </c>
      <c r="H138" s="30">
        <v>0</v>
      </c>
      <c r="I138" s="30">
        <v>0</v>
      </c>
      <c r="J138" s="30">
        <f>G138-H138-I138</f>
        <v>51812.74</v>
      </c>
      <c r="K138" s="30">
        <v>1249270.26</v>
      </c>
      <c r="L138" s="23">
        <f>(F138+J138)/C138</f>
        <v>281.14920560747663</v>
      </c>
      <c r="M138" s="23">
        <f>K138/C138</f>
        <v>171.69739692138538</v>
      </c>
      <c r="N138" s="28">
        <f>(F138+J138+K138)/C138</f>
        <v>452.84660252886198</v>
      </c>
    </row>
    <row r="139" spans="1:14" ht="15" customHeight="1">
      <c r="A139" s="27" t="s">
        <v>28</v>
      </c>
      <c r="B139" s="21" t="s">
        <v>8</v>
      </c>
      <c r="C139" s="22">
        <v>17234</v>
      </c>
      <c r="D139" s="30">
        <v>12842524.029999999</v>
      </c>
      <c r="E139" s="31">
        <v>0</v>
      </c>
      <c r="F139" s="30">
        <f>D139-E139</f>
        <v>12842524.029999999</v>
      </c>
      <c r="G139" s="30">
        <v>564808.84</v>
      </c>
      <c r="H139" s="30">
        <v>0</v>
      </c>
      <c r="I139" s="30">
        <v>0</v>
      </c>
      <c r="J139" s="30">
        <f>G139-H139-I139</f>
        <v>564808.84</v>
      </c>
      <c r="K139" s="30">
        <v>3661293.2</v>
      </c>
      <c r="L139" s="23">
        <f>(F139+J139)/C139</f>
        <v>777.95827260067301</v>
      </c>
      <c r="M139" s="23">
        <f>K139/C139</f>
        <v>212.44593245909249</v>
      </c>
      <c r="N139" s="28">
        <f>(F139+J139+K139)/C139</f>
        <v>990.40420505976556</v>
      </c>
    </row>
    <row r="140" spans="1:14" ht="15" customHeight="1">
      <c r="A140" s="27" t="s">
        <v>65</v>
      </c>
      <c r="B140" s="21" t="s">
        <v>7</v>
      </c>
      <c r="C140" s="22">
        <v>7028</v>
      </c>
      <c r="D140" s="30">
        <v>2291007.5099999998</v>
      </c>
      <c r="E140" s="31">
        <v>0</v>
      </c>
      <c r="F140" s="30">
        <f>D140-E140</f>
        <v>2291007.5099999998</v>
      </c>
      <c r="G140" s="30">
        <v>94105.71</v>
      </c>
      <c r="H140" s="30">
        <v>0</v>
      </c>
      <c r="I140" s="30">
        <v>0</v>
      </c>
      <c r="J140" s="30">
        <f>G140-H140-I140</f>
        <v>94105.71</v>
      </c>
      <c r="K140" s="30">
        <v>1221069.68</v>
      </c>
      <c r="L140" s="23">
        <f>(F140+J140)/C140</f>
        <v>339.37296812749003</v>
      </c>
      <c r="M140" s="23">
        <f>K140/C140</f>
        <v>173.74355150825269</v>
      </c>
      <c r="N140" s="28">
        <f>(F140+J140+K140)/C140</f>
        <v>513.11651963574263</v>
      </c>
    </row>
    <row r="141" spans="1:14" ht="15" customHeight="1">
      <c r="A141" s="27" t="s">
        <v>171</v>
      </c>
      <c r="B141" s="21" t="s">
        <v>2</v>
      </c>
      <c r="C141" s="22">
        <v>7713</v>
      </c>
      <c r="D141" s="30">
        <v>2538971.5099999998</v>
      </c>
      <c r="E141" s="31">
        <v>0</v>
      </c>
      <c r="F141" s="30">
        <f>D141-E141</f>
        <v>2538971.5099999998</v>
      </c>
      <c r="G141" s="30">
        <v>44869.62</v>
      </c>
      <c r="H141" s="30">
        <v>0</v>
      </c>
      <c r="I141" s="30">
        <v>0</v>
      </c>
      <c r="J141" s="30">
        <f>G141-H141-I141</f>
        <v>44869.62</v>
      </c>
      <c r="K141" s="30">
        <v>373836.29</v>
      </c>
      <c r="L141" s="23">
        <f>(F141+J141)/C141</f>
        <v>334.99820173732655</v>
      </c>
      <c r="M141" s="23">
        <f>K141/C141</f>
        <v>48.468337871126664</v>
      </c>
      <c r="N141" s="28">
        <f>(F141+J141+K141)/C141</f>
        <v>383.46653960845327</v>
      </c>
    </row>
    <row r="142" spans="1:14" ht="15" customHeight="1">
      <c r="A142" s="27" t="s">
        <v>172</v>
      </c>
      <c r="B142" s="21" t="s">
        <v>7</v>
      </c>
      <c r="C142" s="22">
        <v>16597</v>
      </c>
      <c r="D142" s="30">
        <v>4477297.1399999997</v>
      </c>
      <c r="E142" s="31">
        <v>0</v>
      </c>
      <c r="F142" s="30">
        <f>D142-E142</f>
        <v>4477297.1399999997</v>
      </c>
      <c r="G142" s="30">
        <v>222225.96</v>
      </c>
      <c r="H142" s="30">
        <v>0</v>
      </c>
      <c r="I142" s="30">
        <v>0</v>
      </c>
      <c r="J142" s="30">
        <f>G142-H142-I142</f>
        <v>222225.96</v>
      </c>
      <c r="K142" s="30">
        <v>1623229.66</v>
      </c>
      <c r="L142" s="23">
        <f>(F142+J142)/C142</f>
        <v>283.15497379044405</v>
      </c>
      <c r="M142" s="23">
        <f>K142/C142</f>
        <v>97.802594444779174</v>
      </c>
      <c r="N142" s="28">
        <f>(F142+J142+K142)/C142</f>
        <v>380.95756823522322</v>
      </c>
    </row>
    <row r="143" spans="1:14" ht="15" customHeight="1">
      <c r="A143" s="27" t="s">
        <v>133</v>
      </c>
      <c r="B143" s="21" t="s">
        <v>10</v>
      </c>
      <c r="C143" s="22">
        <v>8894</v>
      </c>
      <c r="D143" s="30">
        <v>2609765.4</v>
      </c>
      <c r="E143" s="31">
        <v>0</v>
      </c>
      <c r="F143" s="30">
        <f>D143-E143</f>
        <v>2609765.4</v>
      </c>
      <c r="G143" s="30">
        <v>59197.45</v>
      </c>
      <c r="H143" s="30">
        <v>0</v>
      </c>
      <c r="I143" s="30">
        <v>0</v>
      </c>
      <c r="J143" s="30">
        <f>G143-H143-I143</f>
        <v>59197.45</v>
      </c>
      <c r="K143" s="30">
        <v>359984.95</v>
      </c>
      <c r="L143" s="23">
        <f>(F143+J143)/C143</f>
        <v>300.08577130649877</v>
      </c>
      <c r="M143" s="23">
        <f>K143/C143</f>
        <v>40.475033730604906</v>
      </c>
      <c r="N143" s="28">
        <f>(F143+J143+K143)/C143</f>
        <v>340.56080503710371</v>
      </c>
    </row>
    <row r="144" spans="1:14" ht="15" customHeight="1">
      <c r="A144" s="27" t="s">
        <v>54</v>
      </c>
      <c r="B144" s="21" t="s">
        <v>10</v>
      </c>
      <c r="C144" s="22">
        <v>7751</v>
      </c>
      <c r="D144" s="30">
        <v>3915599.62</v>
      </c>
      <c r="E144" s="31">
        <v>0</v>
      </c>
      <c r="F144" s="30">
        <f>D144-E144</f>
        <v>3915599.62</v>
      </c>
      <c r="G144" s="30">
        <v>86908.57</v>
      </c>
      <c r="H144" s="30">
        <v>0</v>
      </c>
      <c r="I144" s="30">
        <v>0</v>
      </c>
      <c r="J144" s="30">
        <f>G144-H144-I144</f>
        <v>86908.57</v>
      </c>
      <c r="K144" s="30">
        <v>508994.65</v>
      </c>
      <c r="L144" s="23">
        <f>(F144+J144)/C144</f>
        <v>516.38603922074572</v>
      </c>
      <c r="M144" s="23">
        <f>K144/C144</f>
        <v>65.668255708940791</v>
      </c>
      <c r="N144" s="28">
        <f>(F144+J144+K144)/C144</f>
        <v>582.05429492968642</v>
      </c>
    </row>
    <row r="145" spans="1:14" ht="15" customHeight="1">
      <c r="A145" s="27" t="s">
        <v>39</v>
      </c>
      <c r="B145" s="21" t="s">
        <v>2</v>
      </c>
      <c r="C145" s="22">
        <v>12820</v>
      </c>
      <c r="D145" s="30">
        <v>4604343.83</v>
      </c>
      <c r="E145" s="31">
        <v>0</v>
      </c>
      <c r="F145" s="30">
        <f>D145-E145</f>
        <v>4604343.83</v>
      </c>
      <c r="G145" s="30">
        <v>175435.13</v>
      </c>
      <c r="H145" s="30">
        <v>0</v>
      </c>
      <c r="I145" s="30">
        <v>0</v>
      </c>
      <c r="J145" s="30">
        <f>G145-H145-I145</f>
        <v>175435.13</v>
      </c>
      <c r="K145" s="30">
        <v>1642357.71</v>
      </c>
      <c r="L145" s="23">
        <f>(F145+J145)/C145</f>
        <v>372.83767238689546</v>
      </c>
      <c r="M145" s="23">
        <f>K145/C145</f>
        <v>128.10902574102963</v>
      </c>
      <c r="N145" s="28">
        <f>(F145+J145+K145)/C145</f>
        <v>500.94669812792512</v>
      </c>
    </row>
    <row r="146" spans="1:14" ht="15" customHeight="1">
      <c r="A146" s="27" t="s">
        <v>132</v>
      </c>
      <c r="B146" s="21" t="s">
        <v>0</v>
      </c>
      <c r="C146" s="22">
        <v>11166</v>
      </c>
      <c r="D146" s="30">
        <v>1948061.56</v>
      </c>
      <c r="E146" s="31">
        <v>0</v>
      </c>
      <c r="F146" s="30">
        <f>D146-E146</f>
        <v>1948061.56</v>
      </c>
      <c r="G146" s="30">
        <v>82910.399999999994</v>
      </c>
      <c r="H146" s="30">
        <v>0</v>
      </c>
      <c r="I146" s="30">
        <v>0</v>
      </c>
      <c r="J146" s="30">
        <f>G146-H146-I146</f>
        <v>82910.399999999994</v>
      </c>
      <c r="K146" s="30">
        <v>530678.06000000006</v>
      </c>
      <c r="L146" s="23">
        <f>(F146+J146)/C146</f>
        <v>181.88894501164248</v>
      </c>
      <c r="M146" s="23">
        <f>K146/C146</f>
        <v>47.526245746014695</v>
      </c>
      <c r="N146" s="28">
        <f>(F146+J146+K146)/C146</f>
        <v>229.41519075765717</v>
      </c>
    </row>
    <row r="147" spans="1:14" ht="15" customHeight="1">
      <c r="A147" s="27" t="s">
        <v>151</v>
      </c>
      <c r="B147" s="21" t="s">
        <v>7</v>
      </c>
      <c r="C147" s="22">
        <v>12624</v>
      </c>
      <c r="D147" s="30">
        <v>7266189.8099999996</v>
      </c>
      <c r="E147" s="31">
        <v>0</v>
      </c>
      <c r="F147" s="30">
        <f>D147-E147</f>
        <v>7266189.8099999996</v>
      </c>
      <c r="G147" s="30">
        <v>225149.55</v>
      </c>
      <c r="H147" s="30">
        <v>0</v>
      </c>
      <c r="I147" s="30">
        <v>0</v>
      </c>
      <c r="J147" s="30">
        <f>G147-H147-I147</f>
        <v>225149.55</v>
      </c>
      <c r="K147" s="30">
        <v>4644865.3600000003</v>
      </c>
      <c r="L147" s="23">
        <f>(F147+J147)/C147</f>
        <v>593.42041825095055</v>
      </c>
      <c r="M147" s="23">
        <f>K147/C147</f>
        <v>367.93927122940431</v>
      </c>
      <c r="N147" s="28">
        <f>(F147+J147+K147)/C147</f>
        <v>961.35968948035475</v>
      </c>
    </row>
    <row r="148" spans="1:14" ht="15" customHeight="1">
      <c r="A148" s="27" t="s">
        <v>60</v>
      </c>
      <c r="B148" s="21" t="s">
        <v>3</v>
      </c>
      <c r="C148" s="22">
        <v>6555</v>
      </c>
      <c r="D148" s="30">
        <v>2509783.62</v>
      </c>
      <c r="E148" s="31">
        <v>0</v>
      </c>
      <c r="F148" s="30">
        <f>D148-E148</f>
        <v>2509783.62</v>
      </c>
      <c r="G148" s="30">
        <v>134581.38</v>
      </c>
      <c r="H148" s="30">
        <v>0</v>
      </c>
      <c r="I148" s="30">
        <v>0</v>
      </c>
      <c r="J148" s="30">
        <f>G148-H148-I148</f>
        <v>134581.38</v>
      </c>
      <c r="K148" s="30">
        <v>1179228.6000000001</v>
      </c>
      <c r="L148" s="23">
        <f>(F148+J148)/C148</f>
        <v>403.41189931350112</v>
      </c>
      <c r="M148" s="23">
        <f>K148/C148</f>
        <v>179.89757437070941</v>
      </c>
      <c r="N148" s="28">
        <f>(F148+J148+K148)/C148</f>
        <v>583.3094736842105</v>
      </c>
    </row>
    <row r="149" spans="1:14" ht="15" customHeight="1">
      <c r="A149" s="27" t="s">
        <v>31</v>
      </c>
      <c r="B149" s="21" t="s">
        <v>3</v>
      </c>
      <c r="C149" s="22">
        <v>16452</v>
      </c>
      <c r="D149" s="30">
        <v>13515129.26</v>
      </c>
      <c r="E149" s="31">
        <v>0</v>
      </c>
      <c r="F149" s="30">
        <f>D149-E149</f>
        <v>13515129.26</v>
      </c>
      <c r="G149" s="30">
        <v>243437.34</v>
      </c>
      <c r="H149" s="30">
        <v>0</v>
      </c>
      <c r="I149" s="30">
        <v>0</v>
      </c>
      <c r="J149" s="30">
        <f>G149-H149-I149</f>
        <v>243437.34</v>
      </c>
      <c r="K149" s="30">
        <v>1330065.46</v>
      </c>
      <c r="L149" s="23">
        <f>(F149+J149)/C149</f>
        <v>836.28535132506681</v>
      </c>
      <c r="M149" s="23">
        <f>K149/C149</f>
        <v>80.845213955750054</v>
      </c>
      <c r="N149" s="28">
        <f>(F149+J149+K149)/C149</f>
        <v>917.13056528081688</v>
      </c>
    </row>
    <row r="150" spans="1:14" ht="15" customHeight="1">
      <c r="A150" s="27" t="s">
        <v>96</v>
      </c>
      <c r="B150" s="21" t="s">
        <v>3</v>
      </c>
      <c r="C150" s="22">
        <v>5885</v>
      </c>
      <c r="D150" s="30">
        <v>2260191.29</v>
      </c>
      <c r="E150" s="31">
        <v>0</v>
      </c>
      <c r="F150" s="30">
        <f>D150-E150</f>
        <v>2260191.29</v>
      </c>
      <c r="G150" s="30">
        <v>34984.550000000003</v>
      </c>
      <c r="H150" s="30">
        <v>0</v>
      </c>
      <c r="I150" s="30">
        <v>0</v>
      </c>
      <c r="J150" s="30">
        <f>G150-H150-I150</f>
        <v>34984.550000000003</v>
      </c>
      <c r="K150" s="30">
        <v>241853.42</v>
      </c>
      <c r="L150" s="23">
        <f>(F150+J150)/C150</f>
        <v>390.00439082412913</v>
      </c>
      <c r="M150" s="23">
        <f>K150/C150</f>
        <v>41.096587935429056</v>
      </c>
      <c r="N150" s="28">
        <f>(F150+J150+K150)/C150</f>
        <v>431.10097875955819</v>
      </c>
    </row>
    <row r="151" spans="1:14" ht="15" customHeight="1">
      <c r="A151" s="27" t="s">
        <v>104</v>
      </c>
      <c r="B151" s="21" t="s">
        <v>6</v>
      </c>
      <c r="C151" s="22">
        <v>7104</v>
      </c>
      <c r="D151" s="30">
        <v>1999354.85</v>
      </c>
      <c r="E151" s="31">
        <v>0</v>
      </c>
      <c r="F151" s="30">
        <f>D151-E151</f>
        <v>1999354.85</v>
      </c>
      <c r="G151" s="30">
        <v>17532.330000000002</v>
      </c>
      <c r="H151" s="30">
        <v>0</v>
      </c>
      <c r="I151" s="30">
        <v>0</v>
      </c>
      <c r="J151" s="30">
        <f>G151-H151-I151</f>
        <v>17532.330000000002</v>
      </c>
      <c r="K151" s="30">
        <v>531169.56000000006</v>
      </c>
      <c r="L151" s="23">
        <f>(F151+J151)/C151</f>
        <v>283.90866835585587</v>
      </c>
      <c r="M151" s="23">
        <f>K151/C151</f>
        <v>74.770489864864871</v>
      </c>
      <c r="N151" s="28">
        <f>(F151+J151+K151)/C151</f>
        <v>358.67915822072075</v>
      </c>
    </row>
    <row r="152" spans="1:14" ht="15" customHeight="1">
      <c r="A152" s="27" t="s">
        <v>47</v>
      </c>
      <c r="B152" s="21" t="s">
        <v>4</v>
      </c>
      <c r="C152" s="22">
        <v>10726</v>
      </c>
      <c r="D152" s="30">
        <v>3524743.74</v>
      </c>
      <c r="E152" s="31">
        <v>0</v>
      </c>
      <c r="F152" s="30">
        <f>D152-E152</f>
        <v>3524743.74</v>
      </c>
      <c r="G152" s="30">
        <v>169745.31</v>
      </c>
      <c r="H152" s="30">
        <v>0</v>
      </c>
      <c r="I152" s="30">
        <v>0</v>
      </c>
      <c r="J152" s="30">
        <f>G152-H152-I152</f>
        <v>169745.31</v>
      </c>
      <c r="K152" s="30">
        <v>2708509.31</v>
      </c>
      <c r="L152" s="23">
        <f>(F152+J152)/C152</f>
        <v>344.44238765616262</v>
      </c>
      <c r="M152" s="23">
        <f>K152/C152</f>
        <v>252.51811579339923</v>
      </c>
      <c r="N152" s="28">
        <f>(F152+J152+K152)/C152</f>
        <v>596.96050344956188</v>
      </c>
    </row>
    <row r="153" spans="1:14" ht="15" customHeight="1">
      <c r="A153" s="27" t="s">
        <v>46</v>
      </c>
      <c r="B153" s="21" t="s">
        <v>7</v>
      </c>
      <c r="C153" s="22">
        <v>12150</v>
      </c>
      <c r="D153" s="30">
        <v>3445781.54</v>
      </c>
      <c r="E153" s="31">
        <v>0</v>
      </c>
      <c r="F153" s="30">
        <f>D153-E153</f>
        <v>3445781.54</v>
      </c>
      <c r="G153" s="30">
        <v>117488.42</v>
      </c>
      <c r="H153" s="30">
        <v>0</v>
      </c>
      <c r="I153" s="30">
        <v>0</v>
      </c>
      <c r="J153" s="30">
        <f>G153-H153-I153</f>
        <v>117488.42</v>
      </c>
      <c r="K153" s="30">
        <v>1335723.81</v>
      </c>
      <c r="L153" s="23">
        <f>(F153+J153)/C153</f>
        <v>293.27324773662554</v>
      </c>
      <c r="M153" s="23">
        <f>K153/C153</f>
        <v>109.93611604938272</v>
      </c>
      <c r="N153" s="28">
        <f>(F153+J153+K153)/C153</f>
        <v>403.20936378600817</v>
      </c>
    </row>
    <row r="154" spans="1:14" ht="15" customHeight="1">
      <c r="A154" s="27" t="s">
        <v>112</v>
      </c>
      <c r="B154" s="21" t="s">
        <v>6</v>
      </c>
      <c r="C154" s="22">
        <v>8729</v>
      </c>
      <c r="D154" s="30">
        <v>2173150.4300000002</v>
      </c>
      <c r="E154" s="31">
        <v>0</v>
      </c>
      <c r="F154" s="30">
        <f>D154-E154</f>
        <v>2173150.4300000002</v>
      </c>
      <c r="G154" s="30">
        <v>65669.759999999995</v>
      </c>
      <c r="H154" s="30">
        <v>0</v>
      </c>
      <c r="I154" s="30">
        <v>0</v>
      </c>
      <c r="J154" s="30">
        <f>G154-H154-I154</f>
        <v>65669.759999999995</v>
      </c>
      <c r="K154" s="30">
        <v>504641.07</v>
      </c>
      <c r="L154" s="23">
        <f>(F154+J154)/C154</f>
        <v>256.4807182953374</v>
      </c>
      <c r="M154" s="23">
        <f>K154/C154</f>
        <v>57.812013976400507</v>
      </c>
      <c r="N154" s="28">
        <f>(F154+J154+K154)/C154</f>
        <v>314.29273227173786</v>
      </c>
    </row>
    <row r="155" spans="1:14" ht="15" customHeight="1">
      <c r="A155" s="27" t="s">
        <v>173</v>
      </c>
      <c r="B155" s="21" t="s">
        <v>10</v>
      </c>
      <c r="C155" s="22">
        <v>6610</v>
      </c>
      <c r="D155" s="30">
        <v>1810790.37</v>
      </c>
      <c r="E155" s="31">
        <v>0</v>
      </c>
      <c r="F155" s="30">
        <f>D155-E155</f>
        <v>1810790.37</v>
      </c>
      <c r="G155" s="30">
        <v>61357.35</v>
      </c>
      <c r="H155" s="30">
        <v>0</v>
      </c>
      <c r="I155" s="30">
        <v>0</v>
      </c>
      <c r="J155" s="30">
        <f>G155-H155-I155</f>
        <v>61357.35</v>
      </c>
      <c r="K155" s="30">
        <v>409093.71</v>
      </c>
      <c r="L155" s="23">
        <f>(F155+J155)/C155</f>
        <v>283.22960968229955</v>
      </c>
      <c r="M155" s="23">
        <f>K155/C155</f>
        <v>61.890122541603631</v>
      </c>
      <c r="N155" s="28">
        <f>(F155+J155+K155)/C155</f>
        <v>345.11973222390321</v>
      </c>
    </row>
    <row r="156" spans="1:14" ht="15" customHeight="1">
      <c r="A156" s="27" t="s">
        <v>61</v>
      </c>
      <c r="B156" s="21" t="s">
        <v>4</v>
      </c>
      <c r="C156" s="22">
        <v>8193</v>
      </c>
      <c r="D156" s="30">
        <v>2258970.7999999998</v>
      </c>
      <c r="E156" s="31">
        <v>0</v>
      </c>
      <c r="F156" s="30">
        <f>D156-E156</f>
        <v>2258970.7999999998</v>
      </c>
      <c r="G156" s="30">
        <v>187979.45</v>
      </c>
      <c r="H156" s="30">
        <v>0</v>
      </c>
      <c r="I156" s="30">
        <v>0</v>
      </c>
      <c r="J156" s="30">
        <f>G156-H156-I156</f>
        <v>187979.45</v>
      </c>
      <c r="K156" s="30">
        <v>1878055.36</v>
      </c>
      <c r="L156" s="23">
        <f>(F156+J156)/C156</f>
        <v>298.66352373977787</v>
      </c>
      <c r="M156" s="23">
        <f>K156/C156</f>
        <v>229.22682289759553</v>
      </c>
      <c r="N156" s="28">
        <f>(F156+J156+K156)/C156</f>
        <v>527.89034663737345</v>
      </c>
    </row>
    <row r="157" spans="1:14" ht="15" customHeight="1">
      <c r="A157" s="27" t="s">
        <v>68</v>
      </c>
      <c r="B157" s="21" t="s">
        <v>8</v>
      </c>
      <c r="C157" s="22">
        <v>5299</v>
      </c>
      <c r="D157" s="30">
        <v>1612254.35</v>
      </c>
      <c r="E157" s="31">
        <v>0</v>
      </c>
      <c r="F157" s="30">
        <f>D157-E157</f>
        <v>1612254.35</v>
      </c>
      <c r="G157" s="30">
        <v>21378.52</v>
      </c>
      <c r="H157" s="30">
        <v>0</v>
      </c>
      <c r="I157" s="30">
        <v>0</v>
      </c>
      <c r="J157" s="30">
        <f>G157-H157-I157</f>
        <v>21378.52</v>
      </c>
      <c r="K157" s="30">
        <v>461045.14</v>
      </c>
      <c r="L157" s="23">
        <f>(F157+J157)/C157</f>
        <v>308.29078505378374</v>
      </c>
      <c r="M157" s="23">
        <f>K157/C157</f>
        <v>87.006065295338743</v>
      </c>
      <c r="N157" s="28">
        <f>(F157+J157+K157)/C157</f>
        <v>395.29685034912251</v>
      </c>
    </row>
    <row r="158" spans="1:14" ht="15" customHeight="1">
      <c r="A158" s="27" t="s">
        <v>174</v>
      </c>
      <c r="B158" s="21" t="s">
        <v>4</v>
      </c>
      <c r="C158" s="22">
        <v>6014</v>
      </c>
      <c r="D158" s="30">
        <v>1657486.16</v>
      </c>
      <c r="E158" s="31">
        <v>0</v>
      </c>
      <c r="F158" s="30">
        <f>D158-E158</f>
        <v>1657486.16</v>
      </c>
      <c r="G158" s="30">
        <v>69112.87</v>
      </c>
      <c r="H158" s="30">
        <v>0</v>
      </c>
      <c r="I158" s="30">
        <v>0</v>
      </c>
      <c r="J158" s="30">
        <f>G158-H158-I158</f>
        <v>69112.87</v>
      </c>
      <c r="K158" s="30">
        <v>1130204.8799999999</v>
      </c>
      <c r="L158" s="23">
        <f>(F158+J158)/C158</f>
        <v>287.09661290322578</v>
      </c>
      <c r="M158" s="23">
        <f>K158/C158</f>
        <v>187.92897904888591</v>
      </c>
      <c r="N158" s="28">
        <f>(F158+J158+K158)/C158</f>
        <v>475.02559195211171</v>
      </c>
    </row>
    <row r="159" spans="1:14" ht="15" customHeight="1">
      <c r="A159" s="27" t="s">
        <v>175</v>
      </c>
      <c r="B159" s="21" t="s">
        <v>0</v>
      </c>
      <c r="C159" s="22">
        <v>19155</v>
      </c>
      <c r="D159" s="30">
        <v>3956186.76</v>
      </c>
      <c r="E159" s="31">
        <v>0</v>
      </c>
      <c r="F159" s="30">
        <f>D159-E159</f>
        <v>3956186.76</v>
      </c>
      <c r="G159" s="30">
        <v>121796.83</v>
      </c>
      <c r="H159" s="30">
        <v>0</v>
      </c>
      <c r="I159" s="30">
        <v>0</v>
      </c>
      <c r="J159" s="30">
        <f>G159-H159-I159</f>
        <v>121796.83</v>
      </c>
      <c r="K159" s="30">
        <v>1852753.47</v>
      </c>
      <c r="L159" s="23">
        <f>(F159+J159)/C159</f>
        <v>212.89394883842337</v>
      </c>
      <c r="M159" s="23">
        <f>K159/C159</f>
        <v>96.724274079874704</v>
      </c>
      <c r="N159" s="28">
        <f>(F159+J159+K159)/C159</f>
        <v>309.61822291829804</v>
      </c>
    </row>
  </sheetData>
  <sortState ref="A10:N159">
    <sortCondition ref="A10:A159"/>
  </sortState>
  <mergeCells count="4">
    <mergeCell ref="A3:N3"/>
    <mergeCell ref="A4:N4"/>
    <mergeCell ref="D8:K8"/>
    <mergeCell ref="L8:N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9"/>
  <sheetViews>
    <sheetView topLeftCell="A3" zoomScaleNormal="100" workbookViewId="0">
      <selection activeCell="C16" sqref="C16"/>
    </sheetView>
  </sheetViews>
  <sheetFormatPr baseColWidth="10" defaultColWidth="7.109375" defaultRowHeight="14.4"/>
  <cols>
    <col min="1" max="1" width="28.109375" style="32" customWidth="1"/>
    <col min="2" max="2" width="15.6640625" style="32" customWidth="1"/>
    <col min="3" max="3" width="11" style="18" customWidth="1"/>
    <col min="4" max="4" width="14.109375" style="32" hidden="1" customWidth="1"/>
    <col min="5" max="5" width="12.6640625" style="32" hidden="1" customWidth="1"/>
    <col min="6" max="6" width="14.44140625" style="32" hidden="1" customWidth="1"/>
    <col min="7" max="7" width="14.33203125" style="20" hidden="1" customWidth="1"/>
    <col min="8" max="8" width="12.6640625" style="32" hidden="1" customWidth="1"/>
    <col min="9" max="9" width="13.5546875" style="32" hidden="1" customWidth="1"/>
    <col min="10" max="10" width="13.6640625" style="32" hidden="1" customWidth="1"/>
    <col min="11" max="11" width="16.5546875" style="32" hidden="1" customWidth="1"/>
    <col min="12" max="12" width="15.44140625" style="32" customWidth="1"/>
    <col min="13" max="13" width="14.88671875" style="32" customWidth="1"/>
    <col min="14" max="14" width="16.44140625" style="32" customWidth="1"/>
    <col min="15" max="16384" width="7.109375" style="32"/>
  </cols>
  <sheetData>
    <row r="1" spans="1:14" s="1" customFormat="1" ht="15">
      <c r="C1" s="2"/>
      <c r="D1" s="3"/>
      <c r="E1" s="3"/>
      <c r="F1" s="3"/>
      <c r="G1" s="3"/>
      <c r="H1" s="3"/>
      <c r="I1" s="3"/>
      <c r="J1" s="3"/>
      <c r="K1" s="3"/>
      <c r="M1" s="4"/>
    </row>
    <row r="2" spans="1:14" s="1" customFormat="1" ht="24" customHeight="1">
      <c r="A2" s="5"/>
      <c r="B2" s="5"/>
      <c r="C2" s="6"/>
      <c r="D2" s="5"/>
      <c r="E2" s="5"/>
      <c r="F2" s="5"/>
      <c r="G2" s="19"/>
      <c r="H2" s="5"/>
      <c r="I2" s="5"/>
      <c r="J2" s="5"/>
      <c r="K2" s="5"/>
      <c r="L2" s="5"/>
      <c r="M2" s="5"/>
    </row>
    <row r="3" spans="1:14" s="1" customFormat="1" ht="39" customHeight="1">
      <c r="A3" s="33" t="s">
        <v>156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1" customFormat="1" ht="20.399999999999999">
      <c r="A4" s="34" t="s">
        <v>176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1" customFormat="1" ht="15">
      <c r="A5" s="7" t="s">
        <v>157</v>
      </c>
      <c r="B5" s="7"/>
      <c r="C5" s="8"/>
      <c r="D5" s="9"/>
      <c r="E5" s="9"/>
      <c r="F5" s="9"/>
      <c r="G5" s="9"/>
      <c r="H5" s="9"/>
      <c r="I5" s="9"/>
      <c r="J5" s="9"/>
      <c r="K5" s="9"/>
      <c r="L5" s="10"/>
      <c r="M5" s="11"/>
    </row>
    <row r="6" spans="1:14" s="1" customFormat="1" ht="15">
      <c r="A6" s="12" t="s">
        <v>11</v>
      </c>
      <c r="B6" s="13"/>
      <c r="C6" s="14"/>
      <c r="D6" s="15"/>
      <c r="E6" s="15"/>
      <c r="F6" s="15"/>
      <c r="G6" s="15"/>
      <c r="H6" s="15"/>
      <c r="I6" s="15"/>
      <c r="J6" s="10"/>
      <c r="K6" s="15"/>
      <c r="L6" s="10"/>
      <c r="M6" s="11"/>
    </row>
    <row r="7" spans="1:14" s="1" customFormat="1" ht="15">
      <c r="A7" s="12"/>
      <c r="B7" s="13"/>
      <c r="C7" s="14"/>
      <c r="D7" s="15"/>
      <c r="E7" s="15"/>
      <c r="F7" s="15"/>
      <c r="G7" s="15"/>
      <c r="H7" s="15"/>
      <c r="I7" s="15"/>
      <c r="J7" s="10"/>
      <c r="K7" s="15"/>
      <c r="L7" s="10"/>
      <c r="M7" s="11"/>
    </row>
    <row r="8" spans="1:14" ht="15">
      <c r="A8" s="16"/>
      <c r="B8" s="16"/>
      <c r="C8" s="17"/>
      <c r="D8" s="35" t="s">
        <v>12</v>
      </c>
      <c r="E8" s="36"/>
      <c r="F8" s="36"/>
      <c r="G8" s="36"/>
      <c r="H8" s="36"/>
      <c r="I8" s="36"/>
      <c r="J8" s="36"/>
      <c r="K8" s="37"/>
      <c r="L8" s="38" t="s">
        <v>13</v>
      </c>
      <c r="M8" s="39"/>
      <c r="N8" s="40"/>
    </row>
    <row r="9" spans="1:14" ht="45">
      <c r="A9" s="24" t="s">
        <v>14</v>
      </c>
      <c r="B9" s="24" t="s">
        <v>15</v>
      </c>
      <c r="C9" s="24" t="s">
        <v>16</v>
      </c>
      <c r="D9" s="29" t="s">
        <v>17</v>
      </c>
      <c r="E9" s="29" t="s">
        <v>18</v>
      </c>
      <c r="F9" s="29" t="s">
        <v>154</v>
      </c>
      <c r="G9" s="29" t="s">
        <v>19</v>
      </c>
      <c r="H9" s="29" t="s">
        <v>159</v>
      </c>
      <c r="I9" s="29" t="s">
        <v>158</v>
      </c>
      <c r="J9" s="29" t="s">
        <v>155</v>
      </c>
      <c r="K9" s="29" t="s">
        <v>20</v>
      </c>
      <c r="L9" s="25" t="s">
        <v>21</v>
      </c>
      <c r="M9" s="25" t="s">
        <v>20</v>
      </c>
      <c r="N9" s="26" t="s">
        <v>22</v>
      </c>
    </row>
    <row r="10" spans="1:14" ht="15">
      <c r="A10" s="27" t="s">
        <v>23</v>
      </c>
      <c r="B10" s="21" t="s">
        <v>8</v>
      </c>
      <c r="C10" s="22">
        <v>6515</v>
      </c>
      <c r="D10" s="30">
        <v>9861341.1600000001</v>
      </c>
      <c r="E10" s="31">
        <v>0</v>
      </c>
      <c r="F10" s="30">
        <f>D10-E10</f>
        <v>9861341.1600000001</v>
      </c>
      <c r="G10" s="30">
        <v>1258085.68</v>
      </c>
      <c r="H10" s="30">
        <v>0</v>
      </c>
      <c r="I10" s="30">
        <v>0</v>
      </c>
      <c r="J10" s="30">
        <f>G10-H10-I10</f>
        <v>1258085.68</v>
      </c>
      <c r="K10" s="30">
        <v>2553270.87</v>
      </c>
      <c r="L10" s="23">
        <f>(F10+J10)/C10</f>
        <v>1706.7424159631619</v>
      </c>
      <c r="M10" s="23">
        <f>K10/C10</f>
        <v>391.90650345356869</v>
      </c>
      <c r="N10" s="28">
        <f>(F10+J10+K10)/C10</f>
        <v>2098.6489194167307</v>
      </c>
    </row>
    <row r="11" spans="1:14" ht="15">
      <c r="A11" s="27" t="s">
        <v>24</v>
      </c>
      <c r="B11" s="21" t="s">
        <v>8</v>
      </c>
      <c r="C11" s="22">
        <v>15528</v>
      </c>
      <c r="D11" s="30">
        <v>19833665.510000002</v>
      </c>
      <c r="E11" s="31">
        <v>0</v>
      </c>
      <c r="F11" s="30">
        <f>D11-E11</f>
        <v>19833665.510000002</v>
      </c>
      <c r="G11" s="30">
        <v>1047368.86</v>
      </c>
      <c r="H11" s="30">
        <v>0</v>
      </c>
      <c r="I11" s="30">
        <v>0</v>
      </c>
      <c r="J11" s="30">
        <f>G11-H11-I11</f>
        <v>1047368.86</v>
      </c>
      <c r="K11" s="30">
        <v>1740237.1</v>
      </c>
      <c r="L11" s="23">
        <f>(F11+J11)/C11</f>
        <v>1344.7343102782072</v>
      </c>
      <c r="M11" s="23">
        <f>K11/C11</f>
        <v>112.07091061308604</v>
      </c>
      <c r="N11" s="28">
        <f>(F11+J11+K11)/C11</f>
        <v>1456.8052208912934</v>
      </c>
    </row>
    <row r="12" spans="1:14" ht="15">
      <c r="A12" s="27" t="s">
        <v>25</v>
      </c>
      <c r="B12" s="21" t="s">
        <v>3</v>
      </c>
      <c r="C12" s="22">
        <v>6403</v>
      </c>
      <c r="D12" s="30">
        <v>6761689.4299999997</v>
      </c>
      <c r="E12" s="31">
        <v>0</v>
      </c>
      <c r="F12" s="30">
        <f>D12-E12</f>
        <v>6761689.4299999997</v>
      </c>
      <c r="G12" s="30">
        <v>231971.71</v>
      </c>
      <c r="H12" s="30">
        <v>0</v>
      </c>
      <c r="I12" s="30">
        <v>0</v>
      </c>
      <c r="J12" s="30">
        <f>G12-H12-I12</f>
        <v>231971.71</v>
      </c>
      <c r="K12" s="30">
        <v>1032075.25</v>
      </c>
      <c r="L12" s="23">
        <f>(F12+J12)/C12</f>
        <v>1092.2475620802747</v>
      </c>
      <c r="M12" s="23">
        <f>K12/C12</f>
        <v>161.18620178041542</v>
      </c>
      <c r="N12" s="28">
        <f>(F12+J12+K12)/C12</f>
        <v>1253.4337638606903</v>
      </c>
    </row>
    <row r="13" spans="1:14" ht="15">
      <c r="A13" s="27" t="s">
        <v>26</v>
      </c>
      <c r="B13" s="21" t="s">
        <v>2</v>
      </c>
      <c r="C13" s="22">
        <v>15242</v>
      </c>
      <c r="D13" s="30">
        <v>13866388.25</v>
      </c>
      <c r="E13" s="31">
        <v>0</v>
      </c>
      <c r="F13" s="30">
        <f>D13-E13</f>
        <v>13866388.25</v>
      </c>
      <c r="G13" s="30">
        <v>197563.57</v>
      </c>
      <c r="H13" s="30">
        <v>0</v>
      </c>
      <c r="I13" s="30">
        <v>0</v>
      </c>
      <c r="J13" s="30">
        <f>G13-H13-I13</f>
        <v>197563.57</v>
      </c>
      <c r="K13" s="30">
        <v>2268973.58</v>
      </c>
      <c r="L13" s="23">
        <f>(F13+J13)/C13</f>
        <v>922.71039364912747</v>
      </c>
      <c r="M13" s="23">
        <f>K13/C13</f>
        <v>148.86324498097363</v>
      </c>
      <c r="N13" s="28">
        <f>(F13+J13+K13)/C13</f>
        <v>1071.573638630101</v>
      </c>
    </row>
    <row r="14" spans="1:14" ht="15">
      <c r="A14" s="27" t="s">
        <v>30</v>
      </c>
      <c r="B14" s="21" t="s">
        <v>7</v>
      </c>
      <c r="C14" s="22">
        <v>18162</v>
      </c>
      <c r="D14" s="30">
        <v>14734795.039999999</v>
      </c>
      <c r="E14" s="31">
        <v>0</v>
      </c>
      <c r="F14" s="30">
        <f>D14-E14</f>
        <v>14734795.039999999</v>
      </c>
      <c r="G14" s="30">
        <v>1031027.52</v>
      </c>
      <c r="H14" s="30">
        <v>0</v>
      </c>
      <c r="I14" s="30">
        <v>0</v>
      </c>
      <c r="J14" s="30">
        <f>G14-H14-I14</f>
        <v>1031027.52</v>
      </c>
      <c r="K14" s="30">
        <v>3563714.29</v>
      </c>
      <c r="L14" s="23">
        <f>(F14+J14)/C14</f>
        <v>868.06643321220122</v>
      </c>
      <c r="M14" s="23">
        <f>K14/C14</f>
        <v>196.21816374848586</v>
      </c>
      <c r="N14" s="28">
        <f>(F14+J14+K14)/C14</f>
        <v>1064.2845969606869</v>
      </c>
    </row>
    <row r="15" spans="1:14" ht="15">
      <c r="A15" s="27" t="s">
        <v>29</v>
      </c>
      <c r="B15" s="21" t="s">
        <v>0</v>
      </c>
      <c r="C15" s="22">
        <v>7939</v>
      </c>
      <c r="D15" s="30">
        <v>5066598.58</v>
      </c>
      <c r="E15" s="31">
        <v>0</v>
      </c>
      <c r="F15" s="30">
        <f>D15-E15</f>
        <v>5066598.58</v>
      </c>
      <c r="G15" s="30">
        <v>192353.31</v>
      </c>
      <c r="H15" s="30">
        <v>0</v>
      </c>
      <c r="I15" s="30">
        <v>0</v>
      </c>
      <c r="J15" s="30">
        <f>G15-H15-I15</f>
        <v>192353.31</v>
      </c>
      <c r="K15" s="30">
        <v>2964003.06</v>
      </c>
      <c r="L15" s="23">
        <f>(F15+J15)/C15</f>
        <v>662.41993827938018</v>
      </c>
      <c r="M15" s="23">
        <f>K15/C15</f>
        <v>373.3471545534702</v>
      </c>
      <c r="N15" s="28">
        <f>(F15+J15+K15)/C15</f>
        <v>1035.7670928328505</v>
      </c>
    </row>
    <row r="16" spans="1:14" ht="15">
      <c r="A16" s="27" t="s">
        <v>153</v>
      </c>
      <c r="B16" s="21" t="s">
        <v>7</v>
      </c>
      <c r="C16" s="22">
        <v>19123</v>
      </c>
      <c r="D16" s="30">
        <v>13553072.48</v>
      </c>
      <c r="E16" s="31">
        <v>0</v>
      </c>
      <c r="F16" s="30">
        <f>D16-E16</f>
        <v>13553072.48</v>
      </c>
      <c r="G16" s="30">
        <v>906043.17</v>
      </c>
      <c r="H16" s="30">
        <v>0</v>
      </c>
      <c r="I16" s="30">
        <v>0</v>
      </c>
      <c r="J16" s="30">
        <f>G16-H16-I16</f>
        <v>906043.17</v>
      </c>
      <c r="K16" s="30">
        <v>5206392.7699999996</v>
      </c>
      <c r="L16" s="23">
        <f>(F16+J16)/C16</f>
        <v>756.11126130837215</v>
      </c>
      <c r="M16" s="23">
        <f>K16/C16</f>
        <v>272.25815876170054</v>
      </c>
      <c r="N16" s="28">
        <f>(F16+J16+K16)/C16</f>
        <v>1028.3694200700727</v>
      </c>
    </row>
    <row r="17" spans="1:14" ht="15">
      <c r="A17" s="27" t="s">
        <v>28</v>
      </c>
      <c r="B17" s="21" t="s">
        <v>8</v>
      </c>
      <c r="C17" s="22">
        <v>17234</v>
      </c>
      <c r="D17" s="30">
        <v>12842524.029999999</v>
      </c>
      <c r="E17" s="31">
        <v>0</v>
      </c>
      <c r="F17" s="30">
        <f>D17-E17</f>
        <v>12842524.029999999</v>
      </c>
      <c r="G17" s="30">
        <v>564808.84</v>
      </c>
      <c r="H17" s="30">
        <v>0</v>
      </c>
      <c r="I17" s="30">
        <v>0</v>
      </c>
      <c r="J17" s="30">
        <f>G17-H17-I17</f>
        <v>564808.84</v>
      </c>
      <c r="K17" s="30">
        <v>3661293.2</v>
      </c>
      <c r="L17" s="23">
        <f>(F17+J17)/C17</f>
        <v>777.95827260067301</v>
      </c>
      <c r="M17" s="23">
        <f>K17/C17</f>
        <v>212.44593245909249</v>
      </c>
      <c r="N17" s="28">
        <f>(F17+J17+K17)/C17</f>
        <v>990.40420505976556</v>
      </c>
    </row>
    <row r="18" spans="1:14" ht="15">
      <c r="A18" s="27" t="s">
        <v>151</v>
      </c>
      <c r="B18" s="21" t="s">
        <v>7</v>
      </c>
      <c r="C18" s="22">
        <v>12624</v>
      </c>
      <c r="D18" s="30">
        <v>7266189.8099999996</v>
      </c>
      <c r="E18" s="31">
        <v>0</v>
      </c>
      <c r="F18" s="30">
        <f>D18-E18</f>
        <v>7266189.8099999996</v>
      </c>
      <c r="G18" s="30">
        <v>225149.55</v>
      </c>
      <c r="H18" s="30">
        <v>0</v>
      </c>
      <c r="I18" s="30">
        <v>0</v>
      </c>
      <c r="J18" s="30">
        <f>G18-H18-I18</f>
        <v>225149.55</v>
      </c>
      <c r="K18" s="30">
        <v>4644865.3600000003</v>
      </c>
      <c r="L18" s="23">
        <f>(F18+J18)/C18</f>
        <v>593.42041825095055</v>
      </c>
      <c r="M18" s="23">
        <f>K18/C18</f>
        <v>367.93927122940431</v>
      </c>
      <c r="N18" s="28">
        <f>(F18+J18+K18)/C18</f>
        <v>961.35968948035475</v>
      </c>
    </row>
    <row r="19" spans="1:14" ht="15">
      <c r="A19" s="27" t="s">
        <v>27</v>
      </c>
      <c r="B19" s="21" t="s">
        <v>3</v>
      </c>
      <c r="C19" s="22">
        <v>8004</v>
      </c>
      <c r="D19" s="30">
        <v>6188702.3700000001</v>
      </c>
      <c r="E19" s="31">
        <v>0</v>
      </c>
      <c r="F19" s="30">
        <f>D19-E19</f>
        <v>6188702.3700000001</v>
      </c>
      <c r="G19" s="30">
        <v>109380.6</v>
      </c>
      <c r="H19" s="30">
        <v>0</v>
      </c>
      <c r="I19" s="30">
        <v>0</v>
      </c>
      <c r="J19" s="30">
        <f>G19-H19-I19</f>
        <v>109380.6</v>
      </c>
      <c r="K19" s="30">
        <v>1087831.1299999999</v>
      </c>
      <c r="L19" s="23">
        <f>(F19+J19)/C19</f>
        <v>786.86693778110941</v>
      </c>
      <c r="M19" s="23">
        <f>K19/C19</f>
        <v>135.91093578210894</v>
      </c>
      <c r="N19" s="28">
        <f>(F19+J19+K19)/C19</f>
        <v>922.77787356321835</v>
      </c>
    </row>
    <row r="20" spans="1:14" ht="15">
      <c r="A20" s="27" t="s">
        <v>31</v>
      </c>
      <c r="B20" s="21" t="s">
        <v>3</v>
      </c>
      <c r="C20" s="22">
        <v>16452</v>
      </c>
      <c r="D20" s="30">
        <v>13515129.26</v>
      </c>
      <c r="E20" s="31">
        <v>0</v>
      </c>
      <c r="F20" s="30">
        <f>D20-E20</f>
        <v>13515129.26</v>
      </c>
      <c r="G20" s="30">
        <v>243437.34</v>
      </c>
      <c r="H20" s="30">
        <v>0</v>
      </c>
      <c r="I20" s="30">
        <v>0</v>
      </c>
      <c r="J20" s="30">
        <f>G20-H20-I20</f>
        <v>243437.34</v>
      </c>
      <c r="K20" s="30">
        <v>1330065.46</v>
      </c>
      <c r="L20" s="23">
        <f>(F20+J20)/C20</f>
        <v>836.28535132506681</v>
      </c>
      <c r="M20" s="23">
        <f>K20/C20</f>
        <v>80.845213955750054</v>
      </c>
      <c r="N20" s="28">
        <f>(F20+J20+K20)/C20</f>
        <v>917.13056528081688</v>
      </c>
    </row>
    <row r="21" spans="1:14" ht="15">
      <c r="A21" s="27" t="s">
        <v>32</v>
      </c>
      <c r="B21" s="21" t="s">
        <v>2</v>
      </c>
      <c r="C21" s="22">
        <v>8107</v>
      </c>
      <c r="D21" s="30">
        <v>3802508.3</v>
      </c>
      <c r="E21" s="31">
        <v>0</v>
      </c>
      <c r="F21" s="30">
        <f>D21-E21</f>
        <v>3802508.3</v>
      </c>
      <c r="G21" s="30">
        <v>307191.96999999997</v>
      </c>
      <c r="H21" s="30">
        <v>0</v>
      </c>
      <c r="I21" s="30">
        <v>0</v>
      </c>
      <c r="J21" s="30">
        <f>G21-H21-I21</f>
        <v>307191.96999999997</v>
      </c>
      <c r="K21" s="30">
        <v>2894336.21</v>
      </c>
      <c r="L21" s="23">
        <f>(F21+J21)/C21</f>
        <v>506.93231404958669</v>
      </c>
      <c r="M21" s="23">
        <f>K21/C21</f>
        <v>357.01692487973355</v>
      </c>
      <c r="N21" s="28">
        <f>(F21+J21+K21)/C21</f>
        <v>863.94923892932025</v>
      </c>
    </row>
    <row r="22" spans="1:14" ht="15">
      <c r="A22" s="27" t="s">
        <v>143</v>
      </c>
      <c r="B22" s="21" t="s">
        <v>0</v>
      </c>
      <c r="C22" s="22">
        <v>12381</v>
      </c>
      <c r="D22" s="30">
        <v>7239994.4699999997</v>
      </c>
      <c r="E22" s="31">
        <v>0</v>
      </c>
      <c r="F22" s="30">
        <f>D22-E22</f>
        <v>7239994.4699999997</v>
      </c>
      <c r="G22" s="30">
        <v>457220.7</v>
      </c>
      <c r="H22" s="30">
        <v>0</v>
      </c>
      <c r="I22" s="30">
        <v>0</v>
      </c>
      <c r="J22" s="30">
        <f>G22-H22-I22</f>
        <v>457220.7</v>
      </c>
      <c r="K22" s="30">
        <v>2667974.42</v>
      </c>
      <c r="L22" s="23">
        <f>(F22+J22)/C22</f>
        <v>621.69575720862611</v>
      </c>
      <c r="M22" s="23">
        <f>K22/C22</f>
        <v>215.48941280995072</v>
      </c>
      <c r="N22" s="28">
        <f>(F22+J22+K22)/C22</f>
        <v>837.18517001857685</v>
      </c>
    </row>
    <row r="23" spans="1:14" ht="15">
      <c r="A23" s="27" t="s">
        <v>34</v>
      </c>
      <c r="B23" s="21" t="s">
        <v>10</v>
      </c>
      <c r="C23" s="22">
        <v>17560</v>
      </c>
      <c r="D23" s="30">
        <v>6351209.2400000002</v>
      </c>
      <c r="E23" s="31">
        <v>0</v>
      </c>
      <c r="F23" s="30">
        <f>D23-E23</f>
        <v>6351209.2400000002</v>
      </c>
      <c r="G23" s="30">
        <v>10810.64</v>
      </c>
      <c r="H23" s="30">
        <v>0</v>
      </c>
      <c r="I23" s="30">
        <v>0</v>
      </c>
      <c r="J23" s="30">
        <f>G23-H23-I23</f>
        <v>10810.64</v>
      </c>
      <c r="K23" s="30">
        <v>7187095.1399999997</v>
      </c>
      <c r="L23" s="23">
        <f>(F23+J23)/C23</f>
        <v>362.3018154897494</v>
      </c>
      <c r="M23" s="23">
        <f>K23/C23</f>
        <v>409.28787813211841</v>
      </c>
      <c r="N23" s="28">
        <f>(F23+J23+K23)/C23</f>
        <v>771.58969362186781</v>
      </c>
    </row>
    <row r="24" spans="1:14" ht="15">
      <c r="A24" s="27" t="s">
        <v>33</v>
      </c>
      <c r="B24" s="21" t="s">
        <v>4</v>
      </c>
      <c r="C24" s="22">
        <v>15841</v>
      </c>
      <c r="D24" s="30">
        <v>5967379.9800000004</v>
      </c>
      <c r="E24" s="31">
        <v>0</v>
      </c>
      <c r="F24" s="30">
        <f>D24-E24</f>
        <v>5967379.9800000004</v>
      </c>
      <c r="G24" s="30">
        <v>110293.79</v>
      </c>
      <c r="H24" s="30">
        <v>0</v>
      </c>
      <c r="I24" s="30">
        <v>0</v>
      </c>
      <c r="J24" s="30">
        <f>G24-H24-I24</f>
        <v>110293.79</v>
      </c>
      <c r="K24" s="30">
        <v>5525752.6200000001</v>
      </c>
      <c r="L24" s="23">
        <f>(F24+J24)/C24</f>
        <v>383.66730446310208</v>
      </c>
      <c r="M24" s="23">
        <f>K24/C24</f>
        <v>348.82599709614294</v>
      </c>
      <c r="N24" s="28">
        <f>(F24+J24+K24)/C24</f>
        <v>732.49330155924508</v>
      </c>
    </row>
    <row r="25" spans="1:14" ht="15">
      <c r="A25" s="27" t="s">
        <v>35</v>
      </c>
      <c r="B25" s="21" t="s">
        <v>3</v>
      </c>
      <c r="C25" s="22">
        <v>10055</v>
      </c>
      <c r="D25" s="30">
        <v>5002986.7699999996</v>
      </c>
      <c r="E25" s="31">
        <v>0</v>
      </c>
      <c r="F25" s="30">
        <f>D25-E25</f>
        <v>5002986.7699999996</v>
      </c>
      <c r="G25" s="30">
        <v>501605.78</v>
      </c>
      <c r="H25" s="30">
        <v>0</v>
      </c>
      <c r="I25" s="30">
        <v>0</v>
      </c>
      <c r="J25" s="30">
        <f>G25-H25-I25</f>
        <v>501605.78</v>
      </c>
      <c r="K25" s="30">
        <v>1601405.49</v>
      </c>
      <c r="L25" s="23">
        <f>(F25+J25)/C25</f>
        <v>547.4482894082546</v>
      </c>
      <c r="M25" s="23">
        <f>K25/C25</f>
        <v>159.26459373446048</v>
      </c>
      <c r="N25" s="28">
        <f>(F25+J25+K25)/C25</f>
        <v>706.7128831427151</v>
      </c>
    </row>
    <row r="26" spans="1:14" ht="15">
      <c r="A26" s="27" t="s">
        <v>52</v>
      </c>
      <c r="B26" s="21" t="s">
        <v>4</v>
      </c>
      <c r="C26" s="22">
        <v>10498</v>
      </c>
      <c r="D26" s="30">
        <v>3651869.28</v>
      </c>
      <c r="E26" s="31">
        <v>0</v>
      </c>
      <c r="F26" s="30">
        <f>D26-E26</f>
        <v>3651869.28</v>
      </c>
      <c r="G26" s="30">
        <v>134634.43</v>
      </c>
      <c r="H26" s="30">
        <v>0</v>
      </c>
      <c r="I26" s="30">
        <v>0</v>
      </c>
      <c r="J26" s="30">
        <f>G26-H26-I26</f>
        <v>134634.43</v>
      </c>
      <c r="K26" s="30">
        <v>2796395.06</v>
      </c>
      <c r="L26" s="23">
        <f>(F26+J26)/C26</f>
        <v>360.68810344827585</v>
      </c>
      <c r="M26" s="23">
        <f>K26/C26</f>
        <v>266.37407696704133</v>
      </c>
      <c r="N26" s="28">
        <f>(F26+J26+K26)/C26</f>
        <v>627.06218041531713</v>
      </c>
    </row>
    <row r="27" spans="1:14" ht="15">
      <c r="A27" s="27" t="s">
        <v>44</v>
      </c>
      <c r="B27" s="21" t="s">
        <v>3</v>
      </c>
      <c r="C27" s="22">
        <v>14081</v>
      </c>
      <c r="D27" s="30">
        <v>7361656.4800000004</v>
      </c>
      <c r="E27" s="31">
        <v>0</v>
      </c>
      <c r="F27" s="30">
        <f>D27-E27</f>
        <v>7361656.4800000004</v>
      </c>
      <c r="G27" s="30">
        <v>589599.49</v>
      </c>
      <c r="H27" s="30">
        <v>0</v>
      </c>
      <c r="I27" s="30">
        <v>0</v>
      </c>
      <c r="J27" s="30">
        <f>G27-H27-I27</f>
        <v>589599.49</v>
      </c>
      <c r="K27" s="30">
        <v>817913.31</v>
      </c>
      <c r="L27" s="23">
        <f>(F27+J27)/C27</f>
        <v>564.67977913500465</v>
      </c>
      <c r="M27" s="23">
        <f>K27/C27</f>
        <v>58.086308500816706</v>
      </c>
      <c r="N27" s="28">
        <f>(F27+J27+K27)/C27</f>
        <v>622.76608763582135</v>
      </c>
    </row>
    <row r="28" spans="1:14" ht="15">
      <c r="A28" s="27" t="s">
        <v>152</v>
      </c>
      <c r="B28" s="21" t="s">
        <v>0</v>
      </c>
      <c r="C28" s="22">
        <v>18706</v>
      </c>
      <c r="D28" s="30">
        <v>9229376.75</v>
      </c>
      <c r="E28" s="31">
        <v>0</v>
      </c>
      <c r="F28" s="30">
        <f>D28-E28</f>
        <v>9229376.75</v>
      </c>
      <c r="G28" s="30">
        <v>151920.43</v>
      </c>
      <c r="H28" s="30">
        <v>0</v>
      </c>
      <c r="I28" s="30">
        <v>0</v>
      </c>
      <c r="J28" s="30">
        <f>G28-H28-I28</f>
        <v>151920.43</v>
      </c>
      <c r="K28" s="30">
        <v>2176647.31</v>
      </c>
      <c r="L28" s="23">
        <f>(F28+J28)/C28</f>
        <v>501.51273281300115</v>
      </c>
      <c r="M28" s="23">
        <f>K28/C28</f>
        <v>116.36091681813322</v>
      </c>
      <c r="N28" s="28">
        <f>(F28+J28+K28)/C28</f>
        <v>617.87364963113441</v>
      </c>
    </row>
    <row r="29" spans="1:14" ht="15">
      <c r="A29" s="27" t="s">
        <v>55</v>
      </c>
      <c r="B29" s="21" t="s">
        <v>4</v>
      </c>
      <c r="C29" s="22">
        <v>6812</v>
      </c>
      <c r="D29" s="30">
        <v>2813713.69</v>
      </c>
      <c r="E29" s="31">
        <v>0</v>
      </c>
      <c r="F29" s="30">
        <f>D29-E29</f>
        <v>2813713.69</v>
      </c>
      <c r="G29" s="30">
        <v>46613.15</v>
      </c>
      <c r="H29" s="30">
        <v>0</v>
      </c>
      <c r="I29" s="30">
        <v>0</v>
      </c>
      <c r="J29" s="30">
        <f>G29-H29-I29</f>
        <v>46613.15</v>
      </c>
      <c r="K29" s="30">
        <v>1295769.45</v>
      </c>
      <c r="L29" s="23">
        <f>(F29+J29)/C29</f>
        <v>419.89530827950671</v>
      </c>
      <c r="M29" s="23">
        <f>K29/C29</f>
        <v>190.21865091015854</v>
      </c>
      <c r="N29" s="28">
        <f>(F29+J29+K29)/C29</f>
        <v>610.11395918966525</v>
      </c>
    </row>
    <row r="30" spans="1:14" ht="15">
      <c r="A30" s="27" t="s">
        <v>36</v>
      </c>
      <c r="B30" s="21" t="s">
        <v>10</v>
      </c>
      <c r="C30" s="22">
        <v>6461</v>
      </c>
      <c r="D30" s="30">
        <v>2740900.96</v>
      </c>
      <c r="E30" s="31">
        <v>0</v>
      </c>
      <c r="F30" s="30">
        <f>D30-E30</f>
        <v>2740900.96</v>
      </c>
      <c r="G30" s="30">
        <v>48990.48</v>
      </c>
      <c r="H30" s="30">
        <v>0</v>
      </c>
      <c r="I30" s="30">
        <v>0</v>
      </c>
      <c r="J30" s="30">
        <f>G30-H30-I30</f>
        <v>48990.48</v>
      </c>
      <c r="K30" s="30">
        <v>1148942.33</v>
      </c>
      <c r="L30" s="23">
        <f>(F30+J30)/C30</f>
        <v>431.80489707475624</v>
      </c>
      <c r="M30" s="23">
        <f>K30/C30</f>
        <v>177.82732239591397</v>
      </c>
      <c r="N30" s="28">
        <f>(F30+J30+K30)/C30</f>
        <v>609.63221947067018</v>
      </c>
    </row>
    <row r="31" spans="1:14" ht="15">
      <c r="A31" s="27" t="s">
        <v>144</v>
      </c>
      <c r="B31" s="21" t="s">
        <v>7</v>
      </c>
      <c r="C31" s="22">
        <v>5605</v>
      </c>
      <c r="D31" s="30">
        <v>2143462.69</v>
      </c>
      <c r="E31" s="31">
        <v>0</v>
      </c>
      <c r="F31" s="30">
        <f>D31-E31</f>
        <v>2143462.69</v>
      </c>
      <c r="G31" s="30">
        <v>17421.66</v>
      </c>
      <c r="H31" s="30">
        <v>0</v>
      </c>
      <c r="I31" s="30">
        <v>0</v>
      </c>
      <c r="J31" s="30">
        <f>G31-H31-I31</f>
        <v>17421.66</v>
      </c>
      <c r="K31" s="30">
        <v>1246607.1499999999</v>
      </c>
      <c r="L31" s="23">
        <f>(F31+J31)/C31</f>
        <v>385.52798394290812</v>
      </c>
      <c r="M31" s="23">
        <f>K31/C31</f>
        <v>222.40983942908116</v>
      </c>
      <c r="N31" s="28">
        <f>(F31+J31+K31)/C31</f>
        <v>607.93782337198934</v>
      </c>
    </row>
    <row r="32" spans="1:14" ht="15">
      <c r="A32" s="27" t="s">
        <v>80</v>
      </c>
      <c r="B32" s="21" t="s">
        <v>4</v>
      </c>
      <c r="C32" s="22">
        <v>6235</v>
      </c>
      <c r="D32" s="30">
        <v>2209713.5299999998</v>
      </c>
      <c r="E32" s="31">
        <v>0</v>
      </c>
      <c r="F32" s="30">
        <f>D32-E32</f>
        <v>2209713.5299999998</v>
      </c>
      <c r="G32" s="30">
        <v>48379.89</v>
      </c>
      <c r="H32" s="30">
        <v>0</v>
      </c>
      <c r="I32" s="30">
        <v>0</v>
      </c>
      <c r="J32" s="30">
        <f>G32-H32-I32</f>
        <v>48379.89</v>
      </c>
      <c r="K32" s="30">
        <v>1502660.19</v>
      </c>
      <c r="L32" s="23">
        <f>(F32+J32)/C32</f>
        <v>362.16414113873293</v>
      </c>
      <c r="M32" s="23">
        <f>K32/C32</f>
        <v>241.00404009623094</v>
      </c>
      <c r="N32" s="28">
        <f>(F32+J32+K32)/C32</f>
        <v>603.16818123496387</v>
      </c>
    </row>
    <row r="33" spans="1:14" ht="15">
      <c r="A33" s="27" t="s">
        <v>47</v>
      </c>
      <c r="B33" s="21" t="s">
        <v>4</v>
      </c>
      <c r="C33" s="22">
        <v>10726</v>
      </c>
      <c r="D33" s="30">
        <v>3524743.74</v>
      </c>
      <c r="E33" s="31">
        <v>0</v>
      </c>
      <c r="F33" s="30">
        <f>D33-E33</f>
        <v>3524743.74</v>
      </c>
      <c r="G33" s="30">
        <v>169745.31</v>
      </c>
      <c r="H33" s="30">
        <v>0</v>
      </c>
      <c r="I33" s="30">
        <v>0</v>
      </c>
      <c r="J33" s="30">
        <f>G33-H33-I33</f>
        <v>169745.31</v>
      </c>
      <c r="K33" s="30">
        <v>2708509.31</v>
      </c>
      <c r="L33" s="23">
        <f>(F33+J33)/C33</f>
        <v>344.44238765616262</v>
      </c>
      <c r="M33" s="23">
        <f>K33/C33</f>
        <v>252.51811579339923</v>
      </c>
      <c r="N33" s="28">
        <f>(F33+J33+K33)/C33</f>
        <v>596.96050344956188</v>
      </c>
    </row>
    <row r="34" spans="1:14" ht="15">
      <c r="A34" s="27" t="s">
        <v>41</v>
      </c>
      <c r="B34" s="21" t="s">
        <v>0</v>
      </c>
      <c r="C34" s="22">
        <v>18808</v>
      </c>
      <c r="D34" s="30">
        <v>8188791.1100000003</v>
      </c>
      <c r="E34" s="31">
        <v>0</v>
      </c>
      <c r="F34" s="30">
        <f>D34-E34</f>
        <v>8188791.1100000003</v>
      </c>
      <c r="G34" s="30">
        <v>780333.27</v>
      </c>
      <c r="H34" s="30">
        <v>0</v>
      </c>
      <c r="I34" s="30">
        <v>0</v>
      </c>
      <c r="J34" s="30">
        <f>G34-H34-I34</f>
        <v>780333.27</v>
      </c>
      <c r="K34" s="30">
        <v>2228019.71</v>
      </c>
      <c r="L34" s="23">
        <f>(F34+J34)/C34</f>
        <v>476.87815716716295</v>
      </c>
      <c r="M34" s="23">
        <f>K34/C34</f>
        <v>118.46127764780944</v>
      </c>
      <c r="N34" s="28">
        <f>(F34+J34+K34)/C34</f>
        <v>595.33943481497238</v>
      </c>
    </row>
    <row r="35" spans="1:14" ht="15">
      <c r="A35" s="27" t="s">
        <v>70</v>
      </c>
      <c r="B35" s="21" t="s">
        <v>10</v>
      </c>
      <c r="C35" s="22">
        <v>12788</v>
      </c>
      <c r="D35" s="30">
        <v>6303828.8399999999</v>
      </c>
      <c r="E35" s="31">
        <v>0</v>
      </c>
      <c r="F35" s="30">
        <f>D35-E35</f>
        <v>6303828.8399999999</v>
      </c>
      <c r="G35" s="30">
        <v>498938.25</v>
      </c>
      <c r="H35" s="30">
        <v>0</v>
      </c>
      <c r="I35" s="30">
        <v>0</v>
      </c>
      <c r="J35" s="30">
        <f>G35-H35-I35</f>
        <v>498938.25</v>
      </c>
      <c r="K35" s="30">
        <v>750794.82</v>
      </c>
      <c r="L35" s="23">
        <f>(F35+J35)/C35</f>
        <v>531.96489599624647</v>
      </c>
      <c r="M35" s="23">
        <f>K35/C35</f>
        <v>58.710886768845789</v>
      </c>
      <c r="N35" s="28">
        <f>(F35+J35+K35)/C35</f>
        <v>590.67578276509232</v>
      </c>
    </row>
    <row r="36" spans="1:14" ht="15">
      <c r="A36" s="27" t="s">
        <v>60</v>
      </c>
      <c r="B36" s="21" t="s">
        <v>3</v>
      </c>
      <c r="C36" s="22">
        <v>6555</v>
      </c>
      <c r="D36" s="30">
        <v>2509783.62</v>
      </c>
      <c r="E36" s="31">
        <v>0</v>
      </c>
      <c r="F36" s="30">
        <f>D36-E36</f>
        <v>2509783.62</v>
      </c>
      <c r="G36" s="30">
        <v>134581.38</v>
      </c>
      <c r="H36" s="30">
        <v>0</v>
      </c>
      <c r="I36" s="30">
        <v>0</v>
      </c>
      <c r="J36" s="30">
        <f>G36-H36-I36</f>
        <v>134581.38</v>
      </c>
      <c r="K36" s="30">
        <v>1179228.6000000001</v>
      </c>
      <c r="L36" s="23">
        <f>(F36+J36)/C36</f>
        <v>403.41189931350112</v>
      </c>
      <c r="M36" s="23">
        <f>K36/C36</f>
        <v>179.89757437070941</v>
      </c>
      <c r="N36" s="28">
        <f>(F36+J36+K36)/C36</f>
        <v>583.3094736842105</v>
      </c>
    </row>
    <row r="37" spans="1:14" ht="15">
      <c r="A37" s="27" t="s">
        <v>54</v>
      </c>
      <c r="B37" s="21" t="s">
        <v>10</v>
      </c>
      <c r="C37" s="22">
        <v>7751</v>
      </c>
      <c r="D37" s="30">
        <v>3915599.62</v>
      </c>
      <c r="E37" s="31">
        <v>0</v>
      </c>
      <c r="F37" s="30">
        <f>D37-E37</f>
        <v>3915599.62</v>
      </c>
      <c r="G37" s="30">
        <v>86908.57</v>
      </c>
      <c r="H37" s="30">
        <v>0</v>
      </c>
      <c r="I37" s="30">
        <v>0</v>
      </c>
      <c r="J37" s="30">
        <f>G37-H37-I37</f>
        <v>86908.57</v>
      </c>
      <c r="K37" s="30">
        <v>508994.65</v>
      </c>
      <c r="L37" s="23">
        <f>(F37+J37)/C37</f>
        <v>516.38603922074572</v>
      </c>
      <c r="M37" s="23">
        <f>K37/C37</f>
        <v>65.668255708940791</v>
      </c>
      <c r="N37" s="28">
        <f>(F37+J37+K37)/C37</f>
        <v>582.05429492968642</v>
      </c>
    </row>
    <row r="38" spans="1:14" ht="15">
      <c r="A38" s="27" t="s">
        <v>38</v>
      </c>
      <c r="B38" s="21" t="s">
        <v>10</v>
      </c>
      <c r="C38" s="22">
        <v>5530</v>
      </c>
      <c r="D38" s="30">
        <v>2549241.4500000002</v>
      </c>
      <c r="E38" s="31">
        <v>0</v>
      </c>
      <c r="F38" s="30">
        <f>D38-E38</f>
        <v>2549241.4500000002</v>
      </c>
      <c r="G38" s="30">
        <v>81659.679999999993</v>
      </c>
      <c r="H38" s="30">
        <v>0</v>
      </c>
      <c r="I38" s="30">
        <v>0</v>
      </c>
      <c r="J38" s="30">
        <f>G38-H38-I38</f>
        <v>81659.679999999993</v>
      </c>
      <c r="K38" s="30">
        <v>564697.49</v>
      </c>
      <c r="L38" s="23">
        <f>(F38+J38)/C38</f>
        <v>475.75065641952989</v>
      </c>
      <c r="M38" s="23">
        <f>K38/C38</f>
        <v>102.11527848101265</v>
      </c>
      <c r="N38" s="28">
        <f>(F38+J38+K38)/C38</f>
        <v>577.86593490054247</v>
      </c>
    </row>
    <row r="39" spans="1:14" ht="15">
      <c r="A39" s="27" t="s">
        <v>161</v>
      </c>
      <c r="B39" s="21" t="s">
        <v>8</v>
      </c>
      <c r="C39" s="22">
        <v>6444</v>
      </c>
      <c r="D39" s="30">
        <v>3106502.35</v>
      </c>
      <c r="E39" s="31">
        <v>0</v>
      </c>
      <c r="F39" s="30">
        <f>D39-E39</f>
        <v>3106502.35</v>
      </c>
      <c r="G39" s="30">
        <v>52058.84</v>
      </c>
      <c r="H39" s="30">
        <v>0</v>
      </c>
      <c r="I39" s="30">
        <v>0</v>
      </c>
      <c r="J39" s="30">
        <f>G39-H39-I39</f>
        <v>52058.84</v>
      </c>
      <c r="K39" s="30">
        <v>538878.93999999994</v>
      </c>
      <c r="L39" s="23">
        <f>(F39+J39)/C39</f>
        <v>490.15536778398507</v>
      </c>
      <c r="M39" s="23">
        <f>K39/C39</f>
        <v>83.624913097454993</v>
      </c>
      <c r="N39" s="28">
        <f>(F39+J39+K39)/C39</f>
        <v>573.78028088144004</v>
      </c>
    </row>
    <row r="40" spans="1:14" ht="15">
      <c r="A40" s="27" t="s">
        <v>48</v>
      </c>
      <c r="B40" s="21" t="s">
        <v>0</v>
      </c>
      <c r="C40" s="22">
        <v>11394</v>
      </c>
      <c r="D40" s="30">
        <v>5254172.08</v>
      </c>
      <c r="E40" s="31">
        <v>0</v>
      </c>
      <c r="F40" s="30">
        <f>D40-E40</f>
        <v>5254172.08</v>
      </c>
      <c r="G40" s="30">
        <v>127346.66</v>
      </c>
      <c r="H40" s="30">
        <v>0</v>
      </c>
      <c r="I40" s="30">
        <v>0</v>
      </c>
      <c r="J40" s="30">
        <f>G40-H40-I40</f>
        <v>127346.66</v>
      </c>
      <c r="K40" s="30">
        <v>1031636.92</v>
      </c>
      <c r="L40" s="23">
        <f>(F40+J40)/C40</f>
        <v>472.31163243812534</v>
      </c>
      <c r="M40" s="23">
        <f>K40/C40</f>
        <v>90.54212041425312</v>
      </c>
      <c r="N40" s="28">
        <f>(F40+J40+K40)/C40</f>
        <v>562.85375285237842</v>
      </c>
    </row>
    <row r="41" spans="1:14" ht="15">
      <c r="A41" s="27" t="s">
        <v>67</v>
      </c>
      <c r="B41" s="21" t="s">
        <v>4</v>
      </c>
      <c r="C41" s="22">
        <v>7441</v>
      </c>
      <c r="D41" s="30">
        <v>2712761.5</v>
      </c>
      <c r="E41" s="31">
        <v>0</v>
      </c>
      <c r="F41" s="30">
        <f>D41-E41</f>
        <v>2712761.5</v>
      </c>
      <c r="G41" s="30">
        <v>36085.24</v>
      </c>
      <c r="H41" s="30">
        <v>0</v>
      </c>
      <c r="I41" s="30">
        <v>0</v>
      </c>
      <c r="J41" s="30">
        <f>G41-H41-I41</f>
        <v>36085.24</v>
      </c>
      <c r="K41" s="30">
        <v>1347061.93</v>
      </c>
      <c r="L41" s="23">
        <f>(F41+J41)/C41</f>
        <v>369.41899475876903</v>
      </c>
      <c r="M41" s="23">
        <f>K41/C41</f>
        <v>181.03237871253862</v>
      </c>
      <c r="N41" s="28">
        <f>(F41+J41+K41)/C41</f>
        <v>550.45137347130765</v>
      </c>
    </row>
    <row r="42" spans="1:14" ht="15">
      <c r="A42" s="27" t="s">
        <v>50</v>
      </c>
      <c r="B42" s="21" t="s">
        <v>0</v>
      </c>
      <c r="C42" s="22">
        <v>6952</v>
      </c>
      <c r="D42" s="30">
        <v>2401724.64</v>
      </c>
      <c r="E42" s="31">
        <v>0</v>
      </c>
      <c r="F42" s="30">
        <f>D42-E42</f>
        <v>2401724.64</v>
      </c>
      <c r="G42" s="30">
        <v>65724.69</v>
      </c>
      <c r="H42" s="30">
        <v>0</v>
      </c>
      <c r="I42" s="30">
        <v>0</v>
      </c>
      <c r="J42" s="30">
        <f>G42-H42-I42</f>
        <v>65724.69</v>
      </c>
      <c r="K42" s="30">
        <v>1334085.19</v>
      </c>
      <c r="L42" s="23">
        <f>(F42+J42)/C42</f>
        <v>354.92654344073651</v>
      </c>
      <c r="M42" s="23">
        <f>K42/C42</f>
        <v>191.89948072497123</v>
      </c>
      <c r="N42" s="28">
        <f>(F42+J42+K42)/C42</f>
        <v>546.82602416570774</v>
      </c>
    </row>
    <row r="43" spans="1:14" ht="15">
      <c r="A43" s="27" t="s">
        <v>64</v>
      </c>
      <c r="B43" s="21" t="s">
        <v>2</v>
      </c>
      <c r="C43" s="22">
        <v>12607</v>
      </c>
      <c r="D43" s="30">
        <v>4329268.54</v>
      </c>
      <c r="E43" s="31">
        <v>0</v>
      </c>
      <c r="F43" s="30">
        <f>D43-E43</f>
        <v>4329268.54</v>
      </c>
      <c r="G43" s="30">
        <v>755497.58</v>
      </c>
      <c r="H43" s="30">
        <v>0</v>
      </c>
      <c r="I43" s="30">
        <v>0</v>
      </c>
      <c r="J43" s="30">
        <f>G43-H43-I43</f>
        <v>755497.58</v>
      </c>
      <c r="K43" s="30">
        <v>1753713.6</v>
      </c>
      <c r="L43" s="23">
        <f>(F43+J43)/C43</f>
        <v>403.32879511382566</v>
      </c>
      <c r="M43" s="23">
        <f>K43/C43</f>
        <v>139.10633774886969</v>
      </c>
      <c r="N43" s="28">
        <f>(F43+J43+K43)/C43</f>
        <v>542.43513286269535</v>
      </c>
    </row>
    <row r="44" spans="1:14" ht="15">
      <c r="A44" s="27" t="s">
        <v>56</v>
      </c>
      <c r="B44" s="21" t="s">
        <v>4</v>
      </c>
      <c r="C44" s="22">
        <v>5266</v>
      </c>
      <c r="D44" s="30">
        <v>1541442.6</v>
      </c>
      <c r="E44" s="31">
        <v>0</v>
      </c>
      <c r="F44" s="30">
        <f>D44-E44</f>
        <v>1541442.6</v>
      </c>
      <c r="G44" s="30">
        <v>45383.79</v>
      </c>
      <c r="H44" s="30">
        <v>0</v>
      </c>
      <c r="I44" s="30">
        <v>0</v>
      </c>
      <c r="J44" s="30">
        <f>G44-H44-I44</f>
        <v>45383.79</v>
      </c>
      <c r="K44" s="30">
        <v>1261007.19</v>
      </c>
      <c r="L44" s="23">
        <f>(F44+J44)/C44</f>
        <v>301.33429358146606</v>
      </c>
      <c r="M44" s="23">
        <f>K44/C44</f>
        <v>239.46205658944169</v>
      </c>
      <c r="N44" s="28">
        <f>(F44+J44+K44)/C44</f>
        <v>540.79635017090777</v>
      </c>
    </row>
    <row r="45" spans="1:14" ht="15">
      <c r="A45" s="27" t="s">
        <v>61</v>
      </c>
      <c r="B45" s="21" t="s">
        <v>4</v>
      </c>
      <c r="C45" s="22">
        <v>8193</v>
      </c>
      <c r="D45" s="30">
        <v>2258970.7999999998</v>
      </c>
      <c r="E45" s="31">
        <v>0</v>
      </c>
      <c r="F45" s="30">
        <f>D45-E45</f>
        <v>2258970.7999999998</v>
      </c>
      <c r="G45" s="30">
        <v>187979.45</v>
      </c>
      <c r="H45" s="30">
        <v>0</v>
      </c>
      <c r="I45" s="30">
        <v>0</v>
      </c>
      <c r="J45" s="30">
        <f>G45-H45-I45</f>
        <v>187979.45</v>
      </c>
      <c r="K45" s="30">
        <v>1878055.36</v>
      </c>
      <c r="L45" s="23">
        <f>(F45+J45)/C45</f>
        <v>298.66352373977787</v>
      </c>
      <c r="M45" s="23">
        <f>K45/C45</f>
        <v>229.22682289759553</v>
      </c>
      <c r="N45" s="28">
        <f>(F45+J45+K45)/C45</f>
        <v>527.89034663737345</v>
      </c>
    </row>
    <row r="46" spans="1:14" ht="15">
      <c r="A46" s="27" t="s">
        <v>37</v>
      </c>
      <c r="B46" s="21" t="s">
        <v>6</v>
      </c>
      <c r="C46" s="22">
        <v>7937</v>
      </c>
      <c r="D46" s="30">
        <v>3490076.26</v>
      </c>
      <c r="E46" s="31">
        <v>0</v>
      </c>
      <c r="F46" s="30">
        <f>D46-E46</f>
        <v>3490076.26</v>
      </c>
      <c r="G46" s="30">
        <v>28034.42</v>
      </c>
      <c r="H46" s="30">
        <v>0</v>
      </c>
      <c r="I46" s="30">
        <v>0</v>
      </c>
      <c r="J46" s="30">
        <f>G46-H46-I46</f>
        <v>28034.42</v>
      </c>
      <c r="K46" s="30">
        <v>640521.56999999995</v>
      </c>
      <c r="L46" s="23">
        <f>(F46+J46)/C46</f>
        <v>443.25446390323793</v>
      </c>
      <c r="M46" s="23">
        <f>K46/C46</f>
        <v>80.700714375708699</v>
      </c>
      <c r="N46" s="28">
        <f>(F46+J46+K46)/C46</f>
        <v>523.95517827894662</v>
      </c>
    </row>
    <row r="47" spans="1:14" ht="15">
      <c r="A47" s="27" t="s">
        <v>69</v>
      </c>
      <c r="B47" s="21" t="s">
        <v>4</v>
      </c>
      <c r="C47" s="22">
        <v>5209</v>
      </c>
      <c r="D47" s="30">
        <v>1684743.88</v>
      </c>
      <c r="E47" s="31">
        <v>0</v>
      </c>
      <c r="F47" s="30">
        <f>D47-E47</f>
        <v>1684743.88</v>
      </c>
      <c r="G47" s="30">
        <v>47745.71</v>
      </c>
      <c r="H47" s="30">
        <v>0</v>
      </c>
      <c r="I47" s="30">
        <v>0</v>
      </c>
      <c r="J47" s="30">
        <f>G47-H47-I47</f>
        <v>47745.71</v>
      </c>
      <c r="K47" s="30">
        <v>950282.09</v>
      </c>
      <c r="L47" s="23">
        <f>(F47+J47)/C47</f>
        <v>332.59542906507966</v>
      </c>
      <c r="M47" s="23">
        <f>K47/C47</f>
        <v>182.43081013630254</v>
      </c>
      <c r="N47" s="28">
        <f>(F47+J47+K47)/C47</f>
        <v>515.02623920138217</v>
      </c>
    </row>
    <row r="48" spans="1:14" ht="15">
      <c r="A48" s="27" t="s">
        <v>45</v>
      </c>
      <c r="B48" s="21" t="s">
        <v>0</v>
      </c>
      <c r="C48" s="22">
        <v>5429</v>
      </c>
      <c r="D48" s="30">
        <v>2143783.59</v>
      </c>
      <c r="E48" s="31">
        <v>0</v>
      </c>
      <c r="F48" s="30">
        <f>D48-E48</f>
        <v>2143783.59</v>
      </c>
      <c r="G48" s="30">
        <v>74442.399999999994</v>
      </c>
      <c r="H48" s="30">
        <v>0</v>
      </c>
      <c r="I48" s="30">
        <v>0</v>
      </c>
      <c r="J48" s="30">
        <f>G48-H48-I48</f>
        <v>74442.399999999994</v>
      </c>
      <c r="K48" s="30">
        <v>571325.22</v>
      </c>
      <c r="L48" s="23">
        <f>(F48+J48)/C48</f>
        <v>408.58832013262105</v>
      </c>
      <c r="M48" s="23">
        <f>K48/C48</f>
        <v>105.23581138331184</v>
      </c>
      <c r="N48" s="28">
        <f>(F48+J48+K48)/C48</f>
        <v>513.82413151593289</v>
      </c>
    </row>
    <row r="49" spans="1:14" ht="15">
      <c r="A49" s="27" t="s">
        <v>65</v>
      </c>
      <c r="B49" s="21" t="s">
        <v>7</v>
      </c>
      <c r="C49" s="22">
        <v>7028</v>
      </c>
      <c r="D49" s="30">
        <v>2291007.5099999998</v>
      </c>
      <c r="E49" s="31">
        <v>0</v>
      </c>
      <c r="F49" s="30">
        <f>D49-E49</f>
        <v>2291007.5099999998</v>
      </c>
      <c r="G49" s="30">
        <v>94105.71</v>
      </c>
      <c r="H49" s="30">
        <v>0</v>
      </c>
      <c r="I49" s="30">
        <v>0</v>
      </c>
      <c r="J49" s="30">
        <f>G49-H49-I49</f>
        <v>94105.71</v>
      </c>
      <c r="K49" s="30">
        <v>1221069.68</v>
      </c>
      <c r="L49" s="23">
        <f>(F49+J49)/C49</f>
        <v>339.37296812749003</v>
      </c>
      <c r="M49" s="23">
        <f>K49/C49</f>
        <v>173.74355150825269</v>
      </c>
      <c r="N49" s="28">
        <f>(F49+J49+K49)/C49</f>
        <v>513.11651963574263</v>
      </c>
    </row>
    <row r="50" spans="1:14" ht="15">
      <c r="A50" s="27" t="s">
        <v>49</v>
      </c>
      <c r="B50" s="21" t="s">
        <v>6</v>
      </c>
      <c r="C50" s="22">
        <v>17210</v>
      </c>
      <c r="D50" s="30">
        <v>6404947.7199999997</v>
      </c>
      <c r="E50" s="31">
        <v>0</v>
      </c>
      <c r="F50" s="30">
        <f>D50-E50</f>
        <v>6404947.7199999997</v>
      </c>
      <c r="G50" s="30">
        <v>154694.51</v>
      </c>
      <c r="H50" s="30">
        <v>0</v>
      </c>
      <c r="I50" s="30">
        <v>0</v>
      </c>
      <c r="J50" s="30">
        <f>G50-H50-I50</f>
        <v>154694.51</v>
      </c>
      <c r="K50" s="30">
        <v>2245475.79</v>
      </c>
      <c r="L50" s="23">
        <f>(F50+J50)/C50</f>
        <v>381.15294770482274</v>
      </c>
      <c r="M50" s="23">
        <f>K50/C50</f>
        <v>130.47506042998256</v>
      </c>
      <c r="N50" s="28">
        <f>(F50+J50+K50)/C50</f>
        <v>511.62800813480533</v>
      </c>
    </row>
    <row r="51" spans="1:14" ht="15">
      <c r="A51" s="27" t="s">
        <v>141</v>
      </c>
      <c r="B51" s="21" t="s">
        <v>6</v>
      </c>
      <c r="C51" s="22">
        <v>6788</v>
      </c>
      <c r="D51" s="30">
        <v>2950900.06</v>
      </c>
      <c r="E51" s="31">
        <v>0</v>
      </c>
      <c r="F51" s="30">
        <f>D51-E51</f>
        <v>2950900.06</v>
      </c>
      <c r="G51" s="30">
        <v>60788.45</v>
      </c>
      <c r="H51" s="30">
        <v>0</v>
      </c>
      <c r="I51" s="30">
        <v>0</v>
      </c>
      <c r="J51" s="30">
        <f>G51-H51-I51</f>
        <v>60788.45</v>
      </c>
      <c r="K51" s="30">
        <v>455329.22</v>
      </c>
      <c r="L51" s="23">
        <f>(F51+J51)/C51</f>
        <v>443.67833087802006</v>
      </c>
      <c r="M51" s="23">
        <f>K51/C51</f>
        <v>67.078553329404826</v>
      </c>
      <c r="N51" s="28">
        <f>(F51+J51+K51)/C51</f>
        <v>510.75688420742495</v>
      </c>
    </row>
    <row r="52" spans="1:14" ht="15">
      <c r="A52" s="27" t="s">
        <v>43</v>
      </c>
      <c r="B52" s="21" t="s">
        <v>6</v>
      </c>
      <c r="C52" s="22">
        <v>9845</v>
      </c>
      <c r="D52" s="30">
        <v>3532283.88</v>
      </c>
      <c r="E52" s="31">
        <v>0</v>
      </c>
      <c r="F52" s="30">
        <f>D52-E52</f>
        <v>3532283.88</v>
      </c>
      <c r="G52" s="30">
        <v>183531.36</v>
      </c>
      <c r="H52" s="30">
        <v>0</v>
      </c>
      <c r="I52" s="30">
        <v>0</v>
      </c>
      <c r="J52" s="30">
        <f>G52-H52-I52</f>
        <v>183531.36</v>
      </c>
      <c r="K52" s="30">
        <v>1299029.1499999999</v>
      </c>
      <c r="L52" s="23">
        <f>(F52+J52)/C52</f>
        <v>377.43171559167087</v>
      </c>
      <c r="M52" s="23">
        <f>K52/C52</f>
        <v>131.94811071609954</v>
      </c>
      <c r="N52" s="28">
        <f>(F52+J52+K52)/C52</f>
        <v>509.37982630777043</v>
      </c>
    </row>
    <row r="53" spans="1:14" ht="15">
      <c r="A53" s="27" t="s">
        <v>39</v>
      </c>
      <c r="B53" s="21" t="s">
        <v>2</v>
      </c>
      <c r="C53" s="22">
        <v>12820</v>
      </c>
      <c r="D53" s="30">
        <v>4604343.83</v>
      </c>
      <c r="E53" s="31">
        <v>0</v>
      </c>
      <c r="F53" s="30">
        <f>D53-E53</f>
        <v>4604343.83</v>
      </c>
      <c r="G53" s="30">
        <v>175435.13</v>
      </c>
      <c r="H53" s="30">
        <v>0</v>
      </c>
      <c r="I53" s="30">
        <v>0</v>
      </c>
      <c r="J53" s="30">
        <f>G53-H53-I53</f>
        <v>175435.13</v>
      </c>
      <c r="K53" s="30">
        <v>1642357.71</v>
      </c>
      <c r="L53" s="23">
        <f>(F53+J53)/C53</f>
        <v>372.83767238689546</v>
      </c>
      <c r="M53" s="23">
        <f>K53/C53</f>
        <v>128.10902574102963</v>
      </c>
      <c r="N53" s="28">
        <f>(F53+J53+K53)/C53</f>
        <v>500.94669812792512</v>
      </c>
    </row>
    <row r="54" spans="1:14" ht="15">
      <c r="A54" s="27" t="s">
        <v>73</v>
      </c>
      <c r="B54" s="21" t="s">
        <v>4</v>
      </c>
      <c r="C54" s="22">
        <v>9941</v>
      </c>
      <c r="D54" s="30">
        <v>2780800.06</v>
      </c>
      <c r="E54" s="31">
        <v>0</v>
      </c>
      <c r="F54" s="30">
        <f>D54-E54</f>
        <v>2780800.06</v>
      </c>
      <c r="G54" s="30">
        <v>200776.34</v>
      </c>
      <c r="H54" s="30">
        <v>0</v>
      </c>
      <c r="I54" s="30">
        <v>0</v>
      </c>
      <c r="J54" s="30">
        <f>G54-H54-I54</f>
        <v>200776.34</v>
      </c>
      <c r="K54" s="30">
        <v>1909626.89</v>
      </c>
      <c r="L54" s="23">
        <f>(F54+J54)/C54</f>
        <v>299.92721054219896</v>
      </c>
      <c r="M54" s="23">
        <f>K54/C54</f>
        <v>192.09605572879991</v>
      </c>
      <c r="N54" s="28">
        <f>(F54+J54+K54)/C54</f>
        <v>492.02326627099887</v>
      </c>
    </row>
    <row r="55" spans="1:14" ht="15">
      <c r="A55" s="27" t="s">
        <v>78</v>
      </c>
      <c r="B55" s="21" t="s">
        <v>4</v>
      </c>
      <c r="C55" s="22">
        <v>11264</v>
      </c>
      <c r="D55" s="30">
        <v>3550713.29</v>
      </c>
      <c r="E55" s="31">
        <v>0</v>
      </c>
      <c r="F55" s="30">
        <f>D55-E55</f>
        <v>3550713.29</v>
      </c>
      <c r="G55" s="30">
        <v>133138.16</v>
      </c>
      <c r="H55" s="30">
        <v>0</v>
      </c>
      <c r="I55" s="30">
        <v>0</v>
      </c>
      <c r="J55" s="30">
        <f>G55-H55-I55</f>
        <v>133138.16</v>
      </c>
      <c r="K55" s="30">
        <v>1848994.92</v>
      </c>
      <c r="L55" s="23">
        <f>(F55+J55)/C55</f>
        <v>327.04647105823864</v>
      </c>
      <c r="M55" s="23">
        <f>K55/C55</f>
        <v>164.15082741477272</v>
      </c>
      <c r="N55" s="28">
        <f>(F55+J55+K55)/C55</f>
        <v>491.19729847301136</v>
      </c>
    </row>
    <row r="56" spans="1:14" ht="15">
      <c r="A56" s="27" t="s">
        <v>75</v>
      </c>
      <c r="B56" s="21" t="s">
        <v>4</v>
      </c>
      <c r="C56" s="22">
        <v>13696</v>
      </c>
      <c r="D56" s="30">
        <v>4708080.1500000004</v>
      </c>
      <c r="E56" s="31">
        <v>0</v>
      </c>
      <c r="F56" s="30">
        <f>D56-E56</f>
        <v>4708080.1500000004</v>
      </c>
      <c r="G56" s="30">
        <v>148816.98000000001</v>
      </c>
      <c r="H56" s="30">
        <v>0</v>
      </c>
      <c r="I56" s="30">
        <v>0</v>
      </c>
      <c r="J56" s="30">
        <f>G56-H56-I56</f>
        <v>148816.98000000001</v>
      </c>
      <c r="K56" s="30">
        <v>1863978.01</v>
      </c>
      <c r="L56" s="23">
        <f>(F56+J56)/C56</f>
        <v>354.62157783294401</v>
      </c>
      <c r="M56" s="23">
        <f>K56/C56</f>
        <v>136.09652526285046</v>
      </c>
      <c r="N56" s="28">
        <f>(F56+J56+K56)/C56</f>
        <v>490.71810309579445</v>
      </c>
    </row>
    <row r="57" spans="1:14" ht="15">
      <c r="A57" s="27" t="s">
        <v>57</v>
      </c>
      <c r="B57" s="21" t="s">
        <v>10</v>
      </c>
      <c r="C57" s="22">
        <v>10787</v>
      </c>
      <c r="D57" s="30">
        <v>4288869.3499999996</v>
      </c>
      <c r="E57" s="31">
        <v>0</v>
      </c>
      <c r="F57" s="30">
        <f>D57-E57</f>
        <v>4288869.3499999996</v>
      </c>
      <c r="G57" s="30">
        <v>211311.35</v>
      </c>
      <c r="H57" s="30">
        <v>0</v>
      </c>
      <c r="I57" s="30">
        <v>0</v>
      </c>
      <c r="J57" s="30">
        <f>G57-H57-I57</f>
        <v>211311.35</v>
      </c>
      <c r="K57" s="30">
        <v>691711.68</v>
      </c>
      <c r="L57" s="23">
        <f>(F57+J57)/C57</f>
        <v>417.1855659590247</v>
      </c>
      <c r="M57" s="23">
        <f>K57/C57</f>
        <v>64.124564753870402</v>
      </c>
      <c r="N57" s="28">
        <f>(F57+J57+K57)/C57</f>
        <v>481.31013071289505</v>
      </c>
    </row>
    <row r="58" spans="1:14" ht="15">
      <c r="A58" s="27" t="s">
        <v>174</v>
      </c>
      <c r="B58" s="21" t="s">
        <v>4</v>
      </c>
      <c r="C58" s="22">
        <v>6014</v>
      </c>
      <c r="D58" s="30">
        <v>1657486.16</v>
      </c>
      <c r="E58" s="31">
        <v>0</v>
      </c>
      <c r="F58" s="30">
        <f>D58-E58</f>
        <v>1657486.16</v>
      </c>
      <c r="G58" s="30">
        <v>69112.87</v>
      </c>
      <c r="H58" s="30">
        <v>0</v>
      </c>
      <c r="I58" s="30">
        <v>0</v>
      </c>
      <c r="J58" s="30">
        <f>G58-H58-I58</f>
        <v>69112.87</v>
      </c>
      <c r="K58" s="30">
        <v>1130204.8799999999</v>
      </c>
      <c r="L58" s="23">
        <f>(F58+J58)/C58</f>
        <v>287.09661290322578</v>
      </c>
      <c r="M58" s="23">
        <f>K58/C58</f>
        <v>187.92897904888591</v>
      </c>
      <c r="N58" s="28">
        <f>(F58+J58+K58)/C58</f>
        <v>475.02559195211171</v>
      </c>
    </row>
    <row r="59" spans="1:14" ht="15">
      <c r="A59" s="27" t="s">
        <v>83</v>
      </c>
      <c r="B59" s="21" t="s">
        <v>0</v>
      </c>
      <c r="C59" s="22">
        <v>8420</v>
      </c>
      <c r="D59" s="30">
        <v>2657933.13</v>
      </c>
      <c r="E59" s="31">
        <v>0</v>
      </c>
      <c r="F59" s="30">
        <f>D59-E59</f>
        <v>2657933.13</v>
      </c>
      <c r="G59" s="30">
        <v>165849.48000000001</v>
      </c>
      <c r="H59" s="30">
        <v>0</v>
      </c>
      <c r="I59" s="30">
        <v>0</v>
      </c>
      <c r="J59" s="30">
        <f>G59-H59-I59</f>
        <v>165849.48000000001</v>
      </c>
      <c r="K59" s="30">
        <v>1142831.6100000001</v>
      </c>
      <c r="L59" s="23">
        <f>(F59+J59)/C59</f>
        <v>335.36610570071258</v>
      </c>
      <c r="M59" s="23">
        <f>K59/C59</f>
        <v>135.72821971496438</v>
      </c>
      <c r="N59" s="28">
        <f>(F59+J59+K59)/C59</f>
        <v>471.09432541567691</v>
      </c>
    </row>
    <row r="60" spans="1:14" ht="15">
      <c r="A60" s="27" t="s">
        <v>42</v>
      </c>
      <c r="B60" s="21" t="s">
        <v>3</v>
      </c>
      <c r="C60" s="22">
        <v>9021</v>
      </c>
      <c r="D60" s="30">
        <v>3090965.77</v>
      </c>
      <c r="E60" s="31">
        <v>0</v>
      </c>
      <c r="F60" s="30">
        <f>D60-E60</f>
        <v>3090965.77</v>
      </c>
      <c r="G60" s="30">
        <v>171874.96</v>
      </c>
      <c r="H60" s="30">
        <v>0</v>
      </c>
      <c r="I60" s="30">
        <v>0</v>
      </c>
      <c r="J60" s="30">
        <f>G60-H60-I60</f>
        <v>171874.96</v>
      </c>
      <c r="K60" s="30">
        <v>977333.79</v>
      </c>
      <c r="L60" s="23">
        <f>(F60+J60)/C60</f>
        <v>361.69390644052766</v>
      </c>
      <c r="M60" s="23">
        <f>K60/C60</f>
        <v>108.33985034918524</v>
      </c>
      <c r="N60" s="28">
        <f>(F60+J60+K60)/C60</f>
        <v>470.03375678971287</v>
      </c>
    </row>
    <row r="61" spans="1:14" ht="15">
      <c r="A61" s="27" t="s">
        <v>9</v>
      </c>
      <c r="B61" s="21" t="s">
        <v>8</v>
      </c>
      <c r="C61" s="22">
        <v>5149</v>
      </c>
      <c r="D61" s="30">
        <v>1507886.1</v>
      </c>
      <c r="E61" s="31">
        <v>0</v>
      </c>
      <c r="F61" s="30">
        <f>D61-E61</f>
        <v>1507886.1</v>
      </c>
      <c r="G61" s="30">
        <v>38362.559999999998</v>
      </c>
      <c r="H61" s="30">
        <v>0</v>
      </c>
      <c r="I61" s="30">
        <v>0</v>
      </c>
      <c r="J61" s="30">
        <f>G61-H61-I61</f>
        <v>38362.559999999998</v>
      </c>
      <c r="K61" s="30">
        <v>865041.14</v>
      </c>
      <c r="L61" s="23">
        <f>(F61+J61)/C61</f>
        <v>300.30076908137505</v>
      </c>
      <c r="M61" s="23">
        <f>K61/C61</f>
        <v>168.00177510196156</v>
      </c>
      <c r="N61" s="28">
        <f>(F61+J61+K61)/C61</f>
        <v>468.30254418333664</v>
      </c>
    </row>
    <row r="62" spans="1:14" ht="15">
      <c r="A62" s="27" t="s">
        <v>59</v>
      </c>
      <c r="B62" s="21" t="s">
        <v>6</v>
      </c>
      <c r="C62" s="22">
        <v>9364</v>
      </c>
      <c r="D62" s="30">
        <v>3873757.6</v>
      </c>
      <c r="E62" s="31">
        <v>0</v>
      </c>
      <c r="F62" s="30">
        <f>D62-E62</f>
        <v>3873757.6</v>
      </c>
      <c r="G62" s="30">
        <v>133784.12</v>
      </c>
      <c r="H62" s="30">
        <v>0</v>
      </c>
      <c r="I62" s="30">
        <v>0</v>
      </c>
      <c r="J62" s="30">
        <f>G62-H62-I62</f>
        <v>133784.12</v>
      </c>
      <c r="K62" s="30">
        <v>376187.82</v>
      </c>
      <c r="L62" s="23">
        <f>(F62+J62)/C62</f>
        <v>427.97327210593767</v>
      </c>
      <c r="M62" s="23">
        <f>K62/C62</f>
        <v>40.173838103374628</v>
      </c>
      <c r="N62" s="28">
        <f>(F62+J62+K62)/C62</f>
        <v>468.14711020931225</v>
      </c>
    </row>
    <row r="63" spans="1:14" ht="15">
      <c r="A63" s="27" t="s">
        <v>164</v>
      </c>
      <c r="B63" s="21" t="s">
        <v>3</v>
      </c>
      <c r="C63" s="22">
        <v>19127</v>
      </c>
      <c r="D63" s="30">
        <v>6990181.6100000003</v>
      </c>
      <c r="E63" s="31">
        <v>0</v>
      </c>
      <c r="F63" s="30">
        <f>D63-E63</f>
        <v>6990181.6100000003</v>
      </c>
      <c r="G63" s="30">
        <v>182236.98</v>
      </c>
      <c r="H63" s="30">
        <v>0</v>
      </c>
      <c r="I63" s="30">
        <v>0</v>
      </c>
      <c r="J63" s="30">
        <f>G63-H63-I63</f>
        <v>182236.98</v>
      </c>
      <c r="K63" s="30">
        <v>1753266.29</v>
      </c>
      <c r="L63" s="23">
        <f>(F63+J63)/C63</f>
        <v>374.98920844878973</v>
      </c>
      <c r="M63" s="23">
        <f>K63/C63</f>
        <v>91.664468552308264</v>
      </c>
      <c r="N63" s="28">
        <f>(F63+J63+K63)/C63</f>
        <v>466.65367700109795</v>
      </c>
    </row>
    <row r="64" spans="1:14" ht="15">
      <c r="A64" s="27" t="s">
        <v>66</v>
      </c>
      <c r="B64" s="21" t="s">
        <v>2</v>
      </c>
      <c r="C64" s="22">
        <v>14272</v>
      </c>
      <c r="D64" s="30">
        <v>4602489.84</v>
      </c>
      <c r="E64" s="31">
        <v>0</v>
      </c>
      <c r="F64" s="30">
        <f>D64-E64</f>
        <v>4602489.84</v>
      </c>
      <c r="G64" s="30">
        <v>151828.96</v>
      </c>
      <c r="H64" s="30">
        <v>0</v>
      </c>
      <c r="I64" s="30">
        <v>0</v>
      </c>
      <c r="J64" s="30">
        <f>G64-H64-I64</f>
        <v>151828.96</v>
      </c>
      <c r="K64" s="30">
        <v>1836215.07</v>
      </c>
      <c r="L64" s="23">
        <f>(F64+J64)/C64</f>
        <v>333.12211322869956</v>
      </c>
      <c r="M64" s="23">
        <f>K64/C64</f>
        <v>128.65856712443946</v>
      </c>
      <c r="N64" s="28">
        <f>(F64+J64+K64)/C64</f>
        <v>461.78068035313902</v>
      </c>
    </row>
    <row r="65" spans="1:14" ht="15">
      <c r="A65" s="27" t="s">
        <v>169</v>
      </c>
      <c r="B65" s="21" t="s">
        <v>6</v>
      </c>
      <c r="C65" s="22">
        <v>7325</v>
      </c>
      <c r="D65" s="30">
        <v>2613580.4300000002</v>
      </c>
      <c r="E65" s="31">
        <v>0</v>
      </c>
      <c r="F65" s="30">
        <f>D65-E65</f>
        <v>2613580.4300000002</v>
      </c>
      <c r="G65" s="30">
        <v>29999.78</v>
      </c>
      <c r="H65" s="30">
        <v>0</v>
      </c>
      <c r="I65" s="30">
        <v>0</v>
      </c>
      <c r="J65" s="30">
        <f>G65-H65-I65</f>
        <v>29999.78</v>
      </c>
      <c r="K65" s="30">
        <v>706217.42</v>
      </c>
      <c r="L65" s="23">
        <f>(F65+J65)/C65</f>
        <v>360.89832218430035</v>
      </c>
      <c r="M65" s="23">
        <f>K65/C65</f>
        <v>96.411934470989763</v>
      </c>
      <c r="N65" s="28">
        <f>(F65+J65+K65)/C65</f>
        <v>457.31025665529006</v>
      </c>
    </row>
    <row r="66" spans="1:14" ht="15">
      <c r="A66" s="27" t="s">
        <v>76</v>
      </c>
      <c r="B66" s="21" t="s">
        <v>10</v>
      </c>
      <c r="C66" s="22">
        <v>7056</v>
      </c>
      <c r="D66" s="30">
        <v>2130314.59</v>
      </c>
      <c r="E66" s="31">
        <v>0</v>
      </c>
      <c r="F66" s="30">
        <f>D66-E66</f>
        <v>2130314.59</v>
      </c>
      <c r="G66" s="30">
        <v>167448.28</v>
      </c>
      <c r="H66" s="30">
        <v>0</v>
      </c>
      <c r="I66" s="30">
        <v>0</v>
      </c>
      <c r="J66" s="30">
        <f>G66-H66-I66</f>
        <v>167448.28</v>
      </c>
      <c r="K66" s="30">
        <v>927187.89</v>
      </c>
      <c r="L66" s="23">
        <f>(F66+J66)/C66</f>
        <v>325.64666524943306</v>
      </c>
      <c r="M66" s="23">
        <f>K66/C66</f>
        <v>131.4041794217687</v>
      </c>
      <c r="N66" s="28">
        <f>(F66+J66+K66)/C66</f>
        <v>457.05084467120179</v>
      </c>
    </row>
    <row r="67" spans="1:14" ht="15">
      <c r="A67" s="27" t="s">
        <v>40</v>
      </c>
      <c r="B67" s="21" t="s">
        <v>8</v>
      </c>
      <c r="C67" s="22">
        <v>8238</v>
      </c>
      <c r="D67" s="30">
        <v>2734190.49</v>
      </c>
      <c r="E67" s="31">
        <v>0</v>
      </c>
      <c r="F67" s="30">
        <f>D67-E67</f>
        <v>2734190.49</v>
      </c>
      <c r="G67" s="30">
        <v>74673.95</v>
      </c>
      <c r="H67" s="30">
        <v>0</v>
      </c>
      <c r="I67" s="30">
        <v>0</v>
      </c>
      <c r="J67" s="30">
        <f>G67-H67-I67</f>
        <v>74673.95</v>
      </c>
      <c r="K67" s="30">
        <v>955009.7</v>
      </c>
      <c r="L67" s="23">
        <f>(F67+J67)/C67</f>
        <v>340.96436513716924</v>
      </c>
      <c r="M67" s="23">
        <f>K67/C67</f>
        <v>115.92737314882253</v>
      </c>
      <c r="N67" s="28">
        <f>(F67+J67+K67)/C67</f>
        <v>456.89173828599183</v>
      </c>
    </row>
    <row r="68" spans="1:14" ht="15">
      <c r="A68" s="27" t="s">
        <v>114</v>
      </c>
      <c r="B68" s="21" t="s">
        <v>10</v>
      </c>
      <c r="C68" s="22">
        <v>18662</v>
      </c>
      <c r="D68" s="30">
        <v>5616853.5800000001</v>
      </c>
      <c r="E68" s="31">
        <v>0</v>
      </c>
      <c r="F68" s="30">
        <f>D68-E68</f>
        <v>5616853.5800000001</v>
      </c>
      <c r="G68" s="30">
        <v>851581.31</v>
      </c>
      <c r="H68" s="30">
        <v>0</v>
      </c>
      <c r="I68" s="30">
        <v>0</v>
      </c>
      <c r="J68" s="30">
        <f>G68-H68-I68</f>
        <v>851581.31</v>
      </c>
      <c r="K68" s="30">
        <v>2054872.31</v>
      </c>
      <c r="L68" s="23">
        <f>(F68+J68)/C68</f>
        <v>346.60995016611298</v>
      </c>
      <c r="M68" s="23">
        <f>K68/C68</f>
        <v>110.10997267173937</v>
      </c>
      <c r="N68" s="28">
        <f>(F68+J68+K68)/C68</f>
        <v>456.71992283785238</v>
      </c>
    </row>
    <row r="69" spans="1:14" ht="15">
      <c r="A69" s="27" t="s">
        <v>97</v>
      </c>
      <c r="B69" s="21" t="s">
        <v>4</v>
      </c>
      <c r="C69" s="22">
        <v>7276</v>
      </c>
      <c r="D69" s="30">
        <v>1993828.88</v>
      </c>
      <c r="E69" s="31">
        <v>0</v>
      </c>
      <c r="F69" s="30">
        <f>D69-E69</f>
        <v>1993828.88</v>
      </c>
      <c r="G69" s="30">
        <v>51812.74</v>
      </c>
      <c r="H69" s="30">
        <v>0</v>
      </c>
      <c r="I69" s="30">
        <v>0</v>
      </c>
      <c r="J69" s="30">
        <f>G69-H69-I69</f>
        <v>51812.74</v>
      </c>
      <c r="K69" s="30">
        <v>1249270.26</v>
      </c>
      <c r="L69" s="23">
        <f>(F69+J69)/C69</f>
        <v>281.14920560747663</v>
      </c>
      <c r="M69" s="23">
        <f>K69/C69</f>
        <v>171.69739692138538</v>
      </c>
      <c r="N69" s="28">
        <f>(F69+J69+K69)/C69</f>
        <v>452.84660252886198</v>
      </c>
    </row>
    <row r="70" spans="1:14" ht="15">
      <c r="A70" s="27" t="s">
        <v>1</v>
      </c>
      <c r="B70" s="21" t="s">
        <v>0</v>
      </c>
      <c r="C70" s="22">
        <v>5193</v>
      </c>
      <c r="D70" s="30">
        <v>1791373.73</v>
      </c>
      <c r="E70" s="31">
        <v>0</v>
      </c>
      <c r="F70" s="30">
        <f>D70-E70</f>
        <v>1791373.73</v>
      </c>
      <c r="G70" s="30">
        <v>9317.86</v>
      </c>
      <c r="H70" s="30">
        <v>0</v>
      </c>
      <c r="I70" s="30">
        <v>0</v>
      </c>
      <c r="J70" s="30">
        <f>G70-H70-I70</f>
        <v>9317.86</v>
      </c>
      <c r="K70" s="30">
        <v>543705.55000000005</v>
      </c>
      <c r="L70" s="23">
        <f>(F70+J70)/C70</f>
        <v>346.75362796071636</v>
      </c>
      <c r="M70" s="23">
        <f>K70/C70</f>
        <v>104.69970152127866</v>
      </c>
      <c r="N70" s="28">
        <f>(F70+J70+K70)/C70</f>
        <v>451.45332948199501</v>
      </c>
    </row>
    <row r="71" spans="1:14" ht="15">
      <c r="A71" s="27" t="s">
        <v>168</v>
      </c>
      <c r="B71" s="21" t="s">
        <v>8</v>
      </c>
      <c r="C71" s="22">
        <v>9226</v>
      </c>
      <c r="D71" s="30">
        <v>2664427.09</v>
      </c>
      <c r="E71" s="31">
        <v>0</v>
      </c>
      <c r="F71" s="30">
        <f>D71-E71</f>
        <v>2664427.09</v>
      </c>
      <c r="G71" s="30">
        <v>56315.23</v>
      </c>
      <c r="H71" s="30">
        <v>0</v>
      </c>
      <c r="I71" s="30">
        <v>0</v>
      </c>
      <c r="J71" s="30">
        <f>G71-H71-I71</f>
        <v>56315.23</v>
      </c>
      <c r="K71" s="30">
        <v>1441910.93</v>
      </c>
      <c r="L71" s="23">
        <f>(F71+J71)/C71</f>
        <v>294.89944938218076</v>
      </c>
      <c r="M71" s="23">
        <f>K71/C71</f>
        <v>156.28776609581615</v>
      </c>
      <c r="N71" s="28">
        <f>(F71+J71+K71)/C71</f>
        <v>451.18721547799697</v>
      </c>
    </row>
    <row r="72" spans="1:14" ht="15">
      <c r="A72" s="27" t="s">
        <v>145</v>
      </c>
      <c r="B72" s="21" t="s">
        <v>10</v>
      </c>
      <c r="C72" s="22">
        <v>5839</v>
      </c>
      <c r="D72" s="30">
        <v>2335856.4900000002</v>
      </c>
      <c r="E72" s="31">
        <v>0</v>
      </c>
      <c r="F72" s="30">
        <f>D72-E72</f>
        <v>2335856.4900000002</v>
      </c>
      <c r="G72" s="30">
        <v>24701.31</v>
      </c>
      <c r="H72" s="30">
        <v>0</v>
      </c>
      <c r="I72" s="30">
        <v>0</v>
      </c>
      <c r="J72" s="30">
        <f>G72-H72-I72</f>
        <v>24701.31</v>
      </c>
      <c r="K72" s="30">
        <v>272004.39</v>
      </c>
      <c r="L72" s="23">
        <f>(F72+J72)/C72</f>
        <v>404.27432779585553</v>
      </c>
      <c r="M72" s="23">
        <f>K72/C72</f>
        <v>46.584070902551808</v>
      </c>
      <c r="N72" s="28">
        <f>(F72+J72+K72)/C72</f>
        <v>450.85839869840731</v>
      </c>
    </row>
    <row r="73" spans="1:14" ht="15">
      <c r="A73" s="27" t="s">
        <v>95</v>
      </c>
      <c r="B73" s="21" t="s">
        <v>0</v>
      </c>
      <c r="C73" s="22">
        <v>7253</v>
      </c>
      <c r="D73" s="30">
        <v>2284598.33</v>
      </c>
      <c r="E73" s="31">
        <v>0</v>
      </c>
      <c r="F73" s="30">
        <f>D73-E73</f>
        <v>2284598.33</v>
      </c>
      <c r="G73" s="30">
        <v>63446.51</v>
      </c>
      <c r="H73" s="30">
        <v>0</v>
      </c>
      <c r="I73" s="30">
        <v>0</v>
      </c>
      <c r="J73" s="30">
        <f>G73-H73-I73</f>
        <v>63446.51</v>
      </c>
      <c r="K73" s="30">
        <v>910651.89</v>
      </c>
      <c r="L73" s="23">
        <f>(F73+J73)/C73</f>
        <v>323.73429477457603</v>
      </c>
      <c r="M73" s="23">
        <f>K73/C73</f>
        <v>125.55520336412519</v>
      </c>
      <c r="N73" s="28">
        <f>(F73+J73+K73)/C73</f>
        <v>449.28949813870122</v>
      </c>
    </row>
    <row r="74" spans="1:14" ht="15">
      <c r="A74" s="27" t="s">
        <v>58</v>
      </c>
      <c r="B74" s="21" t="s">
        <v>2</v>
      </c>
      <c r="C74" s="22">
        <v>10761</v>
      </c>
      <c r="D74" s="30">
        <v>3481679.73</v>
      </c>
      <c r="E74" s="31">
        <v>0</v>
      </c>
      <c r="F74" s="30">
        <f>D74-E74</f>
        <v>3481679.73</v>
      </c>
      <c r="G74" s="30">
        <v>81352.3</v>
      </c>
      <c r="H74" s="30">
        <v>0</v>
      </c>
      <c r="I74" s="30">
        <v>0</v>
      </c>
      <c r="J74" s="30">
        <f>G74-H74-I74</f>
        <v>81352.3</v>
      </c>
      <c r="K74" s="30">
        <v>1264173.25</v>
      </c>
      <c r="L74" s="23">
        <f>(F74+J74)/C74</f>
        <v>331.10603382585259</v>
      </c>
      <c r="M74" s="23">
        <f>K74/C74</f>
        <v>117.47730229532571</v>
      </c>
      <c r="N74" s="28">
        <f>(F74+J74+K74)/C74</f>
        <v>448.58333612117826</v>
      </c>
    </row>
    <row r="75" spans="1:14" ht="15">
      <c r="A75" s="27" t="s">
        <v>163</v>
      </c>
      <c r="B75" s="21" t="s">
        <v>10</v>
      </c>
      <c r="C75" s="22">
        <v>13420</v>
      </c>
      <c r="D75" s="30">
        <v>4551800.09</v>
      </c>
      <c r="E75" s="31">
        <v>0</v>
      </c>
      <c r="F75" s="30">
        <f>D75-E75</f>
        <v>4551800.09</v>
      </c>
      <c r="G75" s="30">
        <v>164250.45000000001</v>
      </c>
      <c r="H75" s="30">
        <v>0</v>
      </c>
      <c r="I75" s="30">
        <v>0</v>
      </c>
      <c r="J75" s="30">
        <f>G75-H75-I75</f>
        <v>164250.45000000001</v>
      </c>
      <c r="K75" s="30">
        <v>1302329.82</v>
      </c>
      <c r="L75" s="23">
        <f>(F75+J75)/C75</f>
        <v>351.41956333830103</v>
      </c>
      <c r="M75" s="23">
        <f>K75/C75</f>
        <v>97.043950819672133</v>
      </c>
      <c r="N75" s="28">
        <f>(F75+J75+K75)/C75</f>
        <v>448.46351415797318</v>
      </c>
    </row>
    <row r="76" spans="1:14" ht="15">
      <c r="A76" s="27" t="s">
        <v>160</v>
      </c>
      <c r="B76" s="21" t="s">
        <v>0</v>
      </c>
      <c r="C76" s="22">
        <v>7233</v>
      </c>
      <c r="D76" s="30">
        <v>2172268.0499999998</v>
      </c>
      <c r="E76" s="31">
        <v>0</v>
      </c>
      <c r="F76" s="30">
        <f>D76-E76</f>
        <v>2172268.0499999998</v>
      </c>
      <c r="G76" s="30">
        <v>51403.16</v>
      </c>
      <c r="H76" s="30">
        <v>0</v>
      </c>
      <c r="I76" s="30">
        <v>0</v>
      </c>
      <c r="J76" s="30">
        <f>G76-H76-I76</f>
        <v>51403.16</v>
      </c>
      <c r="K76" s="30">
        <v>1013193.53</v>
      </c>
      <c r="L76" s="23">
        <f>(F76+J76)/C76</f>
        <v>307.4341504216784</v>
      </c>
      <c r="M76" s="23">
        <f>K76/C76</f>
        <v>140.07929351583022</v>
      </c>
      <c r="N76" s="28">
        <f>(F76+J76+K76)/C76</f>
        <v>447.51344393750867</v>
      </c>
    </row>
    <row r="77" spans="1:14" ht="15">
      <c r="A77" s="27" t="s">
        <v>90</v>
      </c>
      <c r="B77" s="21" t="s">
        <v>4</v>
      </c>
      <c r="C77" s="22">
        <v>5130</v>
      </c>
      <c r="D77" s="30">
        <v>1551168.97</v>
      </c>
      <c r="E77" s="31">
        <v>0</v>
      </c>
      <c r="F77" s="30">
        <f>D77-E77</f>
        <v>1551168.97</v>
      </c>
      <c r="G77" s="30">
        <v>39482.71</v>
      </c>
      <c r="H77" s="30">
        <v>0</v>
      </c>
      <c r="I77" s="30">
        <v>0</v>
      </c>
      <c r="J77" s="30">
        <f>G77-H77-I77</f>
        <v>39482.71</v>
      </c>
      <c r="K77" s="30">
        <v>699257.42</v>
      </c>
      <c r="L77" s="23">
        <f>(F77+J77)/C77</f>
        <v>310.0685536062378</v>
      </c>
      <c r="M77" s="23">
        <f>K77/C77</f>
        <v>136.30748927875246</v>
      </c>
      <c r="N77" s="28">
        <f>(F77+J77+K77)/C77</f>
        <v>446.37604288499028</v>
      </c>
    </row>
    <row r="78" spans="1:14" ht="15">
      <c r="A78" s="27" t="s">
        <v>5</v>
      </c>
      <c r="B78" s="21" t="s">
        <v>4</v>
      </c>
      <c r="C78" s="22">
        <v>5011</v>
      </c>
      <c r="D78" s="30">
        <v>1703493.37</v>
      </c>
      <c r="E78" s="31">
        <v>0</v>
      </c>
      <c r="F78" s="30">
        <f>D78-E78</f>
        <v>1703493.37</v>
      </c>
      <c r="G78" s="30">
        <v>68948.86</v>
      </c>
      <c r="H78" s="30">
        <v>0</v>
      </c>
      <c r="I78" s="30">
        <v>0</v>
      </c>
      <c r="J78" s="30">
        <f>G78-H78-I78</f>
        <v>68948.86</v>
      </c>
      <c r="K78" s="30">
        <v>458914.24</v>
      </c>
      <c r="L78" s="23">
        <f>(F78+J78)/C78</f>
        <v>353.71028337657157</v>
      </c>
      <c r="M78" s="23">
        <f>K78/C78</f>
        <v>91.581368988225904</v>
      </c>
      <c r="N78" s="28">
        <f>(F78+J78+K78)/C78</f>
        <v>445.29165236479747</v>
      </c>
    </row>
    <row r="79" spans="1:14" ht="15">
      <c r="A79" s="27" t="s">
        <v>71</v>
      </c>
      <c r="B79" s="21" t="s">
        <v>0</v>
      </c>
      <c r="C79" s="22">
        <v>14160</v>
      </c>
      <c r="D79" s="30">
        <v>4205829.9800000004</v>
      </c>
      <c r="E79" s="31">
        <v>0</v>
      </c>
      <c r="F79" s="30">
        <f>D79-E79</f>
        <v>4205829.9800000004</v>
      </c>
      <c r="G79" s="30">
        <v>122892.51</v>
      </c>
      <c r="H79" s="30">
        <v>0</v>
      </c>
      <c r="I79" s="30">
        <v>0</v>
      </c>
      <c r="J79" s="30">
        <f>G79-H79-I79</f>
        <v>122892.51</v>
      </c>
      <c r="K79" s="30">
        <v>1941799.82</v>
      </c>
      <c r="L79" s="23">
        <f>(F79+J79)/C79</f>
        <v>305.70074081920905</v>
      </c>
      <c r="M79" s="23">
        <f>K79/C79</f>
        <v>137.13275564971752</v>
      </c>
      <c r="N79" s="28">
        <f>(F79+J79+K79)/C79</f>
        <v>442.83349646892657</v>
      </c>
    </row>
    <row r="80" spans="1:14" ht="15">
      <c r="A80" s="27" t="s">
        <v>167</v>
      </c>
      <c r="B80" s="21" t="s">
        <v>6</v>
      </c>
      <c r="C80" s="22">
        <v>10695</v>
      </c>
      <c r="D80" s="30">
        <v>3169819.25</v>
      </c>
      <c r="E80" s="31">
        <v>0</v>
      </c>
      <c r="F80" s="30">
        <f>D80-E80</f>
        <v>3169819.25</v>
      </c>
      <c r="G80" s="30">
        <v>41136.019999999997</v>
      </c>
      <c r="H80" s="30">
        <v>0</v>
      </c>
      <c r="I80" s="30">
        <v>0</v>
      </c>
      <c r="J80" s="30">
        <f>G80-H80-I80</f>
        <v>41136.019999999997</v>
      </c>
      <c r="K80" s="30">
        <v>1485208.81</v>
      </c>
      <c r="L80" s="23">
        <f>(F80+J80)/C80</f>
        <v>300.22957176250583</v>
      </c>
      <c r="M80" s="23">
        <f>K80/C80</f>
        <v>138.86945395044413</v>
      </c>
      <c r="N80" s="28">
        <f>(F80+J80+K80)/C80</f>
        <v>439.09902571294998</v>
      </c>
    </row>
    <row r="81" spans="1:14" ht="15">
      <c r="A81" s="27" t="s">
        <v>62</v>
      </c>
      <c r="B81" s="21" t="s">
        <v>3</v>
      </c>
      <c r="C81" s="22">
        <v>11805</v>
      </c>
      <c r="D81" s="30">
        <v>3659776.59</v>
      </c>
      <c r="E81" s="31">
        <v>0</v>
      </c>
      <c r="F81" s="30">
        <f>D81-E81</f>
        <v>3659776.59</v>
      </c>
      <c r="G81" s="30">
        <v>179515.76</v>
      </c>
      <c r="H81" s="30">
        <v>0</v>
      </c>
      <c r="I81" s="30">
        <v>0</v>
      </c>
      <c r="J81" s="30">
        <f>G81-H81-I81</f>
        <v>179515.76</v>
      </c>
      <c r="K81" s="30">
        <v>1312454.82</v>
      </c>
      <c r="L81" s="23">
        <f>(F81+J81)/C81</f>
        <v>325.22595086827613</v>
      </c>
      <c r="M81" s="23">
        <f>K81/C81</f>
        <v>111.17787547649301</v>
      </c>
      <c r="N81" s="28">
        <f>(F81+J81+K81)/C81</f>
        <v>436.40382634476919</v>
      </c>
    </row>
    <row r="82" spans="1:14" ht="15">
      <c r="A82" s="27" t="s">
        <v>84</v>
      </c>
      <c r="B82" s="21" t="s">
        <v>10</v>
      </c>
      <c r="C82" s="22">
        <v>6908</v>
      </c>
      <c r="D82" s="30">
        <v>2036972.12</v>
      </c>
      <c r="E82" s="31">
        <v>0</v>
      </c>
      <c r="F82" s="30">
        <f>D82-E82</f>
        <v>2036972.12</v>
      </c>
      <c r="G82" s="30">
        <v>30956.37</v>
      </c>
      <c r="H82" s="30">
        <v>0</v>
      </c>
      <c r="I82" s="30">
        <v>0</v>
      </c>
      <c r="J82" s="30">
        <f>G82-H82-I82</f>
        <v>30956.37</v>
      </c>
      <c r="K82" s="30">
        <v>939793.93</v>
      </c>
      <c r="L82" s="23">
        <f>(F82+J82)/C82</f>
        <v>299.35270555877247</v>
      </c>
      <c r="M82" s="23">
        <f>K82/C82</f>
        <v>136.04428633468444</v>
      </c>
      <c r="N82" s="28">
        <f>(F82+J82+K82)/C82</f>
        <v>435.39699189345691</v>
      </c>
    </row>
    <row r="83" spans="1:14" ht="15">
      <c r="A83" s="27" t="s">
        <v>74</v>
      </c>
      <c r="B83" s="21" t="s">
        <v>4</v>
      </c>
      <c r="C83" s="22">
        <v>5776</v>
      </c>
      <c r="D83" s="30">
        <v>1478842.69</v>
      </c>
      <c r="E83" s="31">
        <v>0</v>
      </c>
      <c r="F83" s="30">
        <f>D83-E83</f>
        <v>1478842.69</v>
      </c>
      <c r="G83" s="30">
        <v>14198.91</v>
      </c>
      <c r="H83" s="30">
        <v>0</v>
      </c>
      <c r="I83" s="30">
        <v>0</v>
      </c>
      <c r="J83" s="30">
        <f>G83-H83-I83</f>
        <v>14198.91</v>
      </c>
      <c r="K83" s="30">
        <v>1005023.32</v>
      </c>
      <c r="L83" s="23">
        <f>(F83+J83)/C83</f>
        <v>258.49058171745151</v>
      </c>
      <c r="M83" s="23">
        <f>K83/C83</f>
        <v>173.99988227146812</v>
      </c>
      <c r="N83" s="28">
        <f>(F83+J83+K83)/C83</f>
        <v>432.49046398891966</v>
      </c>
    </row>
    <row r="84" spans="1:14" ht="15">
      <c r="A84" s="27" t="s">
        <v>96</v>
      </c>
      <c r="B84" s="21" t="s">
        <v>3</v>
      </c>
      <c r="C84" s="22">
        <v>5885</v>
      </c>
      <c r="D84" s="30">
        <v>2260191.29</v>
      </c>
      <c r="E84" s="31">
        <v>0</v>
      </c>
      <c r="F84" s="30">
        <f>D84-E84</f>
        <v>2260191.29</v>
      </c>
      <c r="G84" s="30">
        <v>34984.550000000003</v>
      </c>
      <c r="H84" s="30">
        <v>0</v>
      </c>
      <c r="I84" s="30">
        <v>0</v>
      </c>
      <c r="J84" s="30">
        <f>G84-H84-I84</f>
        <v>34984.550000000003</v>
      </c>
      <c r="K84" s="30">
        <v>241853.42</v>
      </c>
      <c r="L84" s="23">
        <f>(F84+J84)/C84</f>
        <v>390.00439082412913</v>
      </c>
      <c r="M84" s="23">
        <f>K84/C84</f>
        <v>41.096587935429056</v>
      </c>
      <c r="N84" s="28">
        <f>(F84+J84+K84)/C84</f>
        <v>431.10097875955819</v>
      </c>
    </row>
    <row r="85" spans="1:14" ht="15">
      <c r="A85" s="27" t="s">
        <v>51</v>
      </c>
      <c r="B85" s="21" t="s">
        <v>6</v>
      </c>
      <c r="C85" s="22">
        <v>7493</v>
      </c>
      <c r="D85" s="30">
        <v>2359383.88</v>
      </c>
      <c r="E85" s="31">
        <v>0</v>
      </c>
      <c r="F85" s="30">
        <f>D85-E85</f>
        <v>2359383.88</v>
      </c>
      <c r="G85" s="30">
        <v>48017.8</v>
      </c>
      <c r="H85" s="30">
        <v>0</v>
      </c>
      <c r="I85" s="30">
        <v>0</v>
      </c>
      <c r="J85" s="30">
        <f>G85-H85-I85</f>
        <v>48017.8</v>
      </c>
      <c r="K85" s="30">
        <v>818608.33</v>
      </c>
      <c r="L85" s="23">
        <f>(F85+J85)/C85</f>
        <v>321.28675830775387</v>
      </c>
      <c r="M85" s="23">
        <f>K85/C85</f>
        <v>109.24974376084344</v>
      </c>
      <c r="N85" s="28">
        <f>(F85+J85+K85)/C85</f>
        <v>430.53650206859731</v>
      </c>
    </row>
    <row r="86" spans="1:14" ht="15">
      <c r="A86" s="27" t="s">
        <v>101</v>
      </c>
      <c r="B86" s="21" t="s">
        <v>0</v>
      </c>
      <c r="C86" s="22">
        <v>5725</v>
      </c>
      <c r="D86" s="30">
        <v>1459461.5</v>
      </c>
      <c r="E86" s="31">
        <v>0</v>
      </c>
      <c r="F86" s="30">
        <f>D86-E86</f>
        <v>1459461.5</v>
      </c>
      <c r="G86" s="30">
        <v>38979.69</v>
      </c>
      <c r="H86" s="30">
        <v>0</v>
      </c>
      <c r="I86" s="30">
        <v>0</v>
      </c>
      <c r="J86" s="30">
        <f>G86-H86-I86</f>
        <v>38979.69</v>
      </c>
      <c r="K86" s="30">
        <v>951784.49</v>
      </c>
      <c r="L86" s="23">
        <f>(F86+J86)/C86</f>
        <v>261.7364524017467</v>
      </c>
      <c r="M86" s="23">
        <f>K86/C86</f>
        <v>166.25056593886464</v>
      </c>
      <c r="N86" s="28">
        <f>(F86+J86+K86)/C86</f>
        <v>427.98701834061131</v>
      </c>
    </row>
    <row r="87" spans="1:14" ht="15">
      <c r="A87" s="27" t="s">
        <v>82</v>
      </c>
      <c r="B87" s="21" t="s">
        <v>10</v>
      </c>
      <c r="C87" s="22">
        <v>19457</v>
      </c>
      <c r="D87" s="30">
        <v>6668429.75</v>
      </c>
      <c r="E87" s="31">
        <v>0</v>
      </c>
      <c r="F87" s="30">
        <f>D87-E87</f>
        <v>6668429.75</v>
      </c>
      <c r="G87" s="30">
        <v>198969.60000000001</v>
      </c>
      <c r="H87" s="30">
        <v>0</v>
      </c>
      <c r="I87" s="30">
        <v>0</v>
      </c>
      <c r="J87" s="30">
        <f>G87-H87-I87</f>
        <v>198969.60000000001</v>
      </c>
      <c r="K87" s="30">
        <v>1295920.79</v>
      </c>
      <c r="L87" s="23">
        <f>(F87+J87)/C87</f>
        <v>352.95263144369636</v>
      </c>
      <c r="M87" s="23">
        <f>K87/C87</f>
        <v>66.604347535591302</v>
      </c>
      <c r="N87" s="28">
        <f>(F87+J87+K87)/C87</f>
        <v>419.55697897928763</v>
      </c>
    </row>
    <row r="88" spans="1:14" ht="15">
      <c r="A88" s="27" t="s">
        <v>81</v>
      </c>
      <c r="B88" s="21" t="s">
        <v>6</v>
      </c>
      <c r="C88" s="22">
        <v>19284</v>
      </c>
      <c r="D88" s="30">
        <v>6306027.6699999999</v>
      </c>
      <c r="E88" s="31">
        <v>0</v>
      </c>
      <c r="F88" s="30">
        <f>D88-E88</f>
        <v>6306027.6699999999</v>
      </c>
      <c r="G88" s="30">
        <v>306115.92</v>
      </c>
      <c r="H88" s="30">
        <v>0</v>
      </c>
      <c r="I88" s="30">
        <v>0</v>
      </c>
      <c r="J88" s="30">
        <f>G88-H88-I88</f>
        <v>306115.92</v>
      </c>
      <c r="K88" s="30">
        <v>1448623.22</v>
      </c>
      <c r="L88" s="23">
        <f>(F88+J88)/C88</f>
        <v>342.88236828458827</v>
      </c>
      <c r="M88" s="23">
        <f>K88/C88</f>
        <v>75.120473968056416</v>
      </c>
      <c r="N88" s="28">
        <f>(F88+J88+K88)/C88</f>
        <v>418.00284225264465</v>
      </c>
    </row>
    <row r="89" spans="1:14" ht="15">
      <c r="A89" s="27" t="s">
        <v>88</v>
      </c>
      <c r="B89" s="21" t="s">
        <v>0</v>
      </c>
      <c r="C89" s="22">
        <v>5565</v>
      </c>
      <c r="D89" s="30">
        <v>1801998.79</v>
      </c>
      <c r="E89" s="31">
        <v>0</v>
      </c>
      <c r="F89" s="30">
        <f>D89-E89</f>
        <v>1801998.79</v>
      </c>
      <c r="G89" s="30">
        <v>25873.01</v>
      </c>
      <c r="H89" s="30">
        <v>0</v>
      </c>
      <c r="I89" s="30">
        <v>0</v>
      </c>
      <c r="J89" s="30">
        <f>G89-H89-I89</f>
        <v>25873.01</v>
      </c>
      <c r="K89" s="30">
        <v>498184.41</v>
      </c>
      <c r="L89" s="23">
        <f>(F89+J89)/C89</f>
        <v>328.45854447439353</v>
      </c>
      <c r="M89" s="23">
        <f>K89/C89</f>
        <v>89.52100808625336</v>
      </c>
      <c r="N89" s="28">
        <f>(F89+J89+K89)/C89</f>
        <v>417.97955256064688</v>
      </c>
    </row>
    <row r="90" spans="1:14" ht="15">
      <c r="A90" s="27" t="s">
        <v>72</v>
      </c>
      <c r="B90" s="21" t="s">
        <v>10</v>
      </c>
      <c r="C90" s="22">
        <v>5456</v>
      </c>
      <c r="D90" s="30">
        <v>1438959.98</v>
      </c>
      <c r="E90" s="31">
        <v>0</v>
      </c>
      <c r="F90" s="30">
        <f>D90-E90</f>
        <v>1438959.98</v>
      </c>
      <c r="G90" s="30">
        <v>33664.11</v>
      </c>
      <c r="H90" s="30">
        <v>0</v>
      </c>
      <c r="I90" s="30">
        <v>0</v>
      </c>
      <c r="J90" s="30">
        <f>G90-H90-I90</f>
        <v>33664.11</v>
      </c>
      <c r="K90" s="30">
        <v>790709.21</v>
      </c>
      <c r="L90" s="23">
        <f>(F90+J90)/C90</f>
        <v>269.90910740469212</v>
      </c>
      <c r="M90" s="23">
        <f>K90/C90</f>
        <v>144.92470857771261</v>
      </c>
      <c r="N90" s="28">
        <f>(F90+J90+K90)/C90</f>
        <v>414.83381598240464</v>
      </c>
    </row>
    <row r="91" spans="1:14" ht="15">
      <c r="A91" s="27" t="s">
        <v>165</v>
      </c>
      <c r="B91" s="21" t="s">
        <v>0</v>
      </c>
      <c r="C91" s="22">
        <v>10054</v>
      </c>
      <c r="D91" s="30">
        <v>3018840.54</v>
      </c>
      <c r="E91" s="31">
        <v>0</v>
      </c>
      <c r="F91" s="30">
        <f>D91-E91</f>
        <v>3018840.54</v>
      </c>
      <c r="G91" s="30">
        <v>58235.41</v>
      </c>
      <c r="H91" s="30">
        <v>0</v>
      </c>
      <c r="I91" s="30">
        <v>0</v>
      </c>
      <c r="J91" s="30">
        <f>G91-H91-I91</f>
        <v>58235.41</v>
      </c>
      <c r="K91" s="30">
        <v>1061428.42</v>
      </c>
      <c r="L91" s="23">
        <f>(F91+J91)/C91</f>
        <v>306.05489854784167</v>
      </c>
      <c r="M91" s="23">
        <f>K91/C91</f>
        <v>105.57274915456534</v>
      </c>
      <c r="N91" s="28">
        <f>(F91+J91+K91)/C91</f>
        <v>411.62764770240699</v>
      </c>
    </row>
    <row r="92" spans="1:14" ht="15">
      <c r="A92" s="27" t="s">
        <v>118</v>
      </c>
      <c r="B92" s="21" t="s">
        <v>0</v>
      </c>
      <c r="C92" s="22">
        <v>5129</v>
      </c>
      <c r="D92" s="30">
        <v>1601084.95</v>
      </c>
      <c r="E92" s="31">
        <v>0</v>
      </c>
      <c r="F92" s="30">
        <f>D92-E92</f>
        <v>1601084.95</v>
      </c>
      <c r="G92" s="30">
        <v>40196.82</v>
      </c>
      <c r="H92" s="30">
        <v>0</v>
      </c>
      <c r="I92" s="30">
        <v>0</v>
      </c>
      <c r="J92" s="30">
        <f>G92-H92-I92</f>
        <v>40196.82</v>
      </c>
      <c r="K92" s="30">
        <v>462048.29</v>
      </c>
      <c r="L92" s="23">
        <f>(F92+J92)/C92</f>
        <v>320.00034509651005</v>
      </c>
      <c r="M92" s="23">
        <f>K92/C92</f>
        <v>90.085453304737769</v>
      </c>
      <c r="N92" s="28">
        <f>(F92+J92+K92)/C92</f>
        <v>410.08579840124781</v>
      </c>
    </row>
    <row r="93" spans="1:14" ht="15">
      <c r="A93" s="27" t="s">
        <v>85</v>
      </c>
      <c r="B93" s="21" t="s">
        <v>10</v>
      </c>
      <c r="C93" s="22">
        <v>16417</v>
      </c>
      <c r="D93" s="30">
        <v>4654151.43</v>
      </c>
      <c r="E93" s="31">
        <v>0</v>
      </c>
      <c r="F93" s="30">
        <f>D93-E93</f>
        <v>4654151.43</v>
      </c>
      <c r="G93" s="30">
        <v>145417.65</v>
      </c>
      <c r="H93" s="30">
        <v>0</v>
      </c>
      <c r="I93" s="30">
        <v>0</v>
      </c>
      <c r="J93" s="30">
        <f>G93-H93-I93</f>
        <v>145417.65</v>
      </c>
      <c r="K93" s="30">
        <v>1927377.24</v>
      </c>
      <c r="L93" s="23">
        <f>(F93+J93)/C93</f>
        <v>292.35360175427911</v>
      </c>
      <c r="M93" s="23">
        <f>K93/C93</f>
        <v>117.4013059633307</v>
      </c>
      <c r="N93" s="28">
        <f>(F93+J93+K93)/C93</f>
        <v>409.7549077176098</v>
      </c>
    </row>
    <row r="94" spans="1:14" ht="15">
      <c r="A94" s="27" t="s">
        <v>102</v>
      </c>
      <c r="B94" s="21" t="s">
        <v>10</v>
      </c>
      <c r="C94" s="22">
        <v>10184</v>
      </c>
      <c r="D94" s="30">
        <v>3370457.03</v>
      </c>
      <c r="E94" s="31">
        <v>0</v>
      </c>
      <c r="F94" s="30">
        <f>D94-E94</f>
        <v>3370457.03</v>
      </c>
      <c r="G94" s="30">
        <v>73277.539999999994</v>
      </c>
      <c r="H94" s="30">
        <v>0</v>
      </c>
      <c r="I94" s="30">
        <v>0</v>
      </c>
      <c r="J94" s="30">
        <f>G94-H94-I94</f>
        <v>73277.539999999994</v>
      </c>
      <c r="K94" s="30">
        <v>725947.45</v>
      </c>
      <c r="L94" s="23">
        <f>(F94+J94)/C94</f>
        <v>338.15146995286722</v>
      </c>
      <c r="M94" s="23">
        <f>K94/C94</f>
        <v>71.283135310290646</v>
      </c>
      <c r="N94" s="28">
        <f>(F94+J94+K94)/C94</f>
        <v>409.43460526315783</v>
      </c>
    </row>
    <row r="95" spans="1:14" ht="15">
      <c r="A95" s="27" t="s">
        <v>87</v>
      </c>
      <c r="B95" s="21" t="s">
        <v>10</v>
      </c>
      <c r="C95" s="22">
        <v>5276</v>
      </c>
      <c r="D95" s="30">
        <v>1619000.07</v>
      </c>
      <c r="E95" s="31">
        <v>0</v>
      </c>
      <c r="F95" s="30">
        <f>D95-E95</f>
        <v>1619000.07</v>
      </c>
      <c r="G95" s="30">
        <v>32409.21</v>
      </c>
      <c r="H95" s="30">
        <v>0</v>
      </c>
      <c r="I95" s="30">
        <v>0</v>
      </c>
      <c r="J95" s="30">
        <f>G95-H95-I95</f>
        <v>32409.21</v>
      </c>
      <c r="K95" s="30">
        <v>504682.69</v>
      </c>
      <c r="L95" s="23">
        <f>(F95+J95)/C95</f>
        <v>313.004033358605</v>
      </c>
      <c r="M95" s="23">
        <f>K95/C95</f>
        <v>95.656309704321458</v>
      </c>
      <c r="N95" s="28">
        <f>(F95+J95+K95)/C95</f>
        <v>408.66034306292647</v>
      </c>
    </row>
    <row r="96" spans="1:14" ht="15">
      <c r="A96" s="27" t="s">
        <v>103</v>
      </c>
      <c r="B96" s="21" t="s">
        <v>10</v>
      </c>
      <c r="C96" s="22">
        <v>19526</v>
      </c>
      <c r="D96" s="30">
        <v>4863187.55</v>
      </c>
      <c r="E96" s="31">
        <v>0</v>
      </c>
      <c r="F96" s="30">
        <f>D96-E96</f>
        <v>4863187.55</v>
      </c>
      <c r="G96" s="30">
        <v>103362.27</v>
      </c>
      <c r="H96" s="30">
        <v>0</v>
      </c>
      <c r="I96" s="30">
        <v>0</v>
      </c>
      <c r="J96" s="30">
        <f>G96-H96-I96</f>
        <v>103362.27</v>
      </c>
      <c r="K96" s="30">
        <v>2954718.94</v>
      </c>
      <c r="L96" s="23">
        <f>(F96+J96)/C96</f>
        <v>254.35572160196656</v>
      </c>
      <c r="M96" s="23">
        <f>K96/C96</f>
        <v>151.32228515825054</v>
      </c>
      <c r="N96" s="28">
        <f>(F96+J96+K96)/C96</f>
        <v>405.67800676021716</v>
      </c>
    </row>
    <row r="97" spans="1:14" ht="15">
      <c r="A97" s="27" t="s">
        <v>46</v>
      </c>
      <c r="B97" s="21" t="s">
        <v>7</v>
      </c>
      <c r="C97" s="22">
        <v>12150</v>
      </c>
      <c r="D97" s="30">
        <v>3445781.54</v>
      </c>
      <c r="E97" s="31">
        <v>0</v>
      </c>
      <c r="F97" s="30">
        <f>D97-E97</f>
        <v>3445781.54</v>
      </c>
      <c r="G97" s="30">
        <v>117488.42</v>
      </c>
      <c r="H97" s="30">
        <v>0</v>
      </c>
      <c r="I97" s="30">
        <v>0</v>
      </c>
      <c r="J97" s="30">
        <f>G97-H97-I97</f>
        <v>117488.42</v>
      </c>
      <c r="K97" s="30">
        <v>1335723.81</v>
      </c>
      <c r="L97" s="23">
        <f>(F97+J97)/C97</f>
        <v>293.27324773662554</v>
      </c>
      <c r="M97" s="23">
        <f>K97/C97</f>
        <v>109.93611604938272</v>
      </c>
      <c r="N97" s="28">
        <f>(F97+J97+K97)/C97</f>
        <v>403.20936378600817</v>
      </c>
    </row>
    <row r="98" spans="1:14" ht="15">
      <c r="A98" s="27" t="s">
        <v>53</v>
      </c>
      <c r="B98" s="21" t="s">
        <v>10</v>
      </c>
      <c r="C98" s="22">
        <v>15791</v>
      </c>
      <c r="D98" s="30">
        <v>6797015.5599999996</v>
      </c>
      <c r="E98" s="31">
        <v>0</v>
      </c>
      <c r="F98" s="30">
        <f>D98-E98</f>
        <v>6797015.5599999996</v>
      </c>
      <c r="G98" s="30">
        <v>117134.34</v>
      </c>
      <c r="H98" s="30">
        <v>0</v>
      </c>
      <c r="I98" s="30">
        <v>0</v>
      </c>
      <c r="J98" s="30">
        <f>G98-H98-I98</f>
        <v>117134.34</v>
      </c>
      <c r="K98" s="30">
        <v>-588033.34</v>
      </c>
      <c r="L98" s="23">
        <f>(F98+J98)/C98</f>
        <v>437.8538344626686</v>
      </c>
      <c r="M98" s="23">
        <f>K98/C98</f>
        <v>-37.238511810524983</v>
      </c>
      <c r="N98" s="28">
        <f>(F98+J98+K98)/C98</f>
        <v>400.61532265214362</v>
      </c>
    </row>
    <row r="99" spans="1:14" ht="15">
      <c r="A99" s="27" t="s">
        <v>79</v>
      </c>
      <c r="B99" s="21" t="s">
        <v>4</v>
      </c>
      <c r="C99" s="22">
        <v>14247</v>
      </c>
      <c r="D99" s="30">
        <v>3955414.26</v>
      </c>
      <c r="E99" s="31">
        <v>0</v>
      </c>
      <c r="F99" s="30">
        <f>D99-E99</f>
        <v>3955414.26</v>
      </c>
      <c r="G99" s="30">
        <v>80955.960000000006</v>
      </c>
      <c r="H99" s="30">
        <v>0</v>
      </c>
      <c r="I99" s="30">
        <v>0</v>
      </c>
      <c r="J99" s="30">
        <f>G99-H99-I99</f>
        <v>80955.960000000006</v>
      </c>
      <c r="K99" s="30">
        <v>1652158.83</v>
      </c>
      <c r="L99" s="23">
        <f>(F99+J99)/C99</f>
        <v>283.31369551484522</v>
      </c>
      <c r="M99" s="23">
        <f>K99/C99</f>
        <v>115.96538429142979</v>
      </c>
      <c r="N99" s="28">
        <f>(F99+J99+K99)/C99</f>
        <v>399.27907980627498</v>
      </c>
    </row>
    <row r="100" spans="1:14" ht="15">
      <c r="A100" s="27" t="s">
        <v>91</v>
      </c>
      <c r="B100" s="21" t="s">
        <v>8</v>
      </c>
      <c r="C100" s="22">
        <v>12985</v>
      </c>
      <c r="D100" s="30">
        <v>3175754.44</v>
      </c>
      <c r="E100" s="31">
        <v>0</v>
      </c>
      <c r="F100" s="30">
        <f>D100-E100</f>
        <v>3175754.44</v>
      </c>
      <c r="G100" s="30">
        <v>44182.14</v>
      </c>
      <c r="H100" s="30">
        <v>0</v>
      </c>
      <c r="I100" s="30">
        <v>0</v>
      </c>
      <c r="J100" s="30">
        <f>G100-H100-I100</f>
        <v>44182.14</v>
      </c>
      <c r="K100" s="30">
        <v>1961937.3</v>
      </c>
      <c r="L100" s="23">
        <f>(F100+J100)/C100</f>
        <v>247.97355256064691</v>
      </c>
      <c r="M100" s="23">
        <f>K100/C100</f>
        <v>151.09259145167502</v>
      </c>
      <c r="N100" s="28">
        <f>(F100+J100+K100)/C100</f>
        <v>399.0661440123219</v>
      </c>
    </row>
    <row r="101" spans="1:14" ht="15">
      <c r="A101" s="27" t="s">
        <v>68</v>
      </c>
      <c r="B101" s="21" t="s">
        <v>8</v>
      </c>
      <c r="C101" s="22">
        <v>5299</v>
      </c>
      <c r="D101" s="30">
        <v>1612254.35</v>
      </c>
      <c r="E101" s="31">
        <v>0</v>
      </c>
      <c r="F101" s="30">
        <f>D101-E101</f>
        <v>1612254.35</v>
      </c>
      <c r="G101" s="30">
        <v>21378.52</v>
      </c>
      <c r="H101" s="30">
        <v>0</v>
      </c>
      <c r="I101" s="30">
        <v>0</v>
      </c>
      <c r="J101" s="30">
        <f>G101-H101-I101</f>
        <v>21378.52</v>
      </c>
      <c r="K101" s="30">
        <v>461045.14</v>
      </c>
      <c r="L101" s="23">
        <f>(F101+J101)/C101</f>
        <v>308.29078505378374</v>
      </c>
      <c r="M101" s="23">
        <f>K101/C101</f>
        <v>87.006065295338743</v>
      </c>
      <c r="N101" s="28">
        <f>(F101+J101+K101)/C101</f>
        <v>395.29685034912251</v>
      </c>
    </row>
    <row r="102" spans="1:14" ht="15">
      <c r="A102" s="27" t="s">
        <v>131</v>
      </c>
      <c r="B102" s="21" t="s">
        <v>0</v>
      </c>
      <c r="C102" s="22">
        <v>5134</v>
      </c>
      <c r="D102" s="30">
        <v>1378430.76</v>
      </c>
      <c r="E102" s="31">
        <v>0</v>
      </c>
      <c r="F102" s="30">
        <f>D102-E102</f>
        <v>1378430.76</v>
      </c>
      <c r="G102" s="30">
        <v>16484.419999999998</v>
      </c>
      <c r="H102" s="30">
        <v>0</v>
      </c>
      <c r="I102" s="30">
        <v>0</v>
      </c>
      <c r="J102" s="30">
        <f>G102-H102-I102</f>
        <v>16484.419999999998</v>
      </c>
      <c r="K102" s="30">
        <v>633137.92000000004</v>
      </c>
      <c r="L102" s="23">
        <f>(F102+J102)/C102</f>
        <v>271.70143747565248</v>
      </c>
      <c r="M102" s="23">
        <f>K102/C102</f>
        <v>123.32253992987924</v>
      </c>
      <c r="N102" s="28">
        <f>(F102+J102+K102)/C102</f>
        <v>395.02397740553175</v>
      </c>
    </row>
    <row r="103" spans="1:14" ht="15">
      <c r="A103" s="27" t="s">
        <v>93</v>
      </c>
      <c r="B103" s="21" t="s">
        <v>10</v>
      </c>
      <c r="C103" s="22">
        <v>10979</v>
      </c>
      <c r="D103" s="30">
        <v>3018415.5</v>
      </c>
      <c r="E103" s="31">
        <v>0</v>
      </c>
      <c r="F103" s="30">
        <f>D103-E103</f>
        <v>3018415.5</v>
      </c>
      <c r="G103" s="30">
        <v>121634.6</v>
      </c>
      <c r="H103" s="30">
        <v>0</v>
      </c>
      <c r="I103" s="30">
        <v>0</v>
      </c>
      <c r="J103" s="30">
        <f>G103-H103-I103</f>
        <v>121634.6</v>
      </c>
      <c r="K103" s="30">
        <v>1191497.23</v>
      </c>
      <c r="L103" s="23">
        <f>(F103+J103)/C103</f>
        <v>286.00510975498679</v>
      </c>
      <c r="M103" s="23">
        <f>K103/C103</f>
        <v>108.52511430913562</v>
      </c>
      <c r="N103" s="28">
        <f>(F103+J103+K103)/C103</f>
        <v>394.53022406412242</v>
      </c>
    </row>
    <row r="104" spans="1:14" ht="15">
      <c r="A104" s="27" t="s">
        <v>130</v>
      </c>
      <c r="B104" s="21" t="s">
        <v>6</v>
      </c>
      <c r="C104" s="22">
        <v>9783</v>
      </c>
      <c r="D104" s="30">
        <v>3408302.84</v>
      </c>
      <c r="E104" s="31">
        <v>0</v>
      </c>
      <c r="F104" s="30">
        <f>D104-E104</f>
        <v>3408302.84</v>
      </c>
      <c r="G104" s="30">
        <v>67583.67</v>
      </c>
      <c r="H104" s="30">
        <v>0</v>
      </c>
      <c r="I104" s="30">
        <v>0</v>
      </c>
      <c r="J104" s="30">
        <f>G104-H104-I104</f>
        <v>67583.67</v>
      </c>
      <c r="K104" s="30">
        <v>375067.17</v>
      </c>
      <c r="L104" s="23">
        <f>(F104+J104)/C104</f>
        <v>355.29863129919244</v>
      </c>
      <c r="M104" s="23">
        <f>K104/C104</f>
        <v>38.338666053357862</v>
      </c>
      <c r="N104" s="28">
        <f>(F104+J104+K104)/C104</f>
        <v>393.63729735255032</v>
      </c>
    </row>
    <row r="105" spans="1:14" ht="15">
      <c r="A105" s="27" t="s">
        <v>107</v>
      </c>
      <c r="B105" s="21" t="s">
        <v>0</v>
      </c>
      <c r="C105" s="22">
        <v>12039</v>
      </c>
      <c r="D105" s="30">
        <v>3162664.33</v>
      </c>
      <c r="E105" s="31">
        <v>0</v>
      </c>
      <c r="F105" s="30">
        <f>D105-E105</f>
        <v>3162664.33</v>
      </c>
      <c r="G105" s="30">
        <v>390418.51</v>
      </c>
      <c r="H105" s="30">
        <v>0</v>
      </c>
      <c r="I105" s="30">
        <v>0</v>
      </c>
      <c r="J105" s="30">
        <f>G105-H105-I105</f>
        <v>390418.51</v>
      </c>
      <c r="K105" s="30">
        <v>1162333.46</v>
      </c>
      <c r="L105" s="23">
        <f>(F105+J105)/C105</f>
        <v>295.13106071932884</v>
      </c>
      <c r="M105" s="23">
        <f>K105/C105</f>
        <v>96.547342802558347</v>
      </c>
      <c r="N105" s="28">
        <f>(F105+J105+K105)/C105</f>
        <v>391.67840352188716</v>
      </c>
    </row>
    <row r="106" spans="1:14" ht="15">
      <c r="A106" s="27" t="s">
        <v>106</v>
      </c>
      <c r="B106" s="21" t="s">
        <v>0</v>
      </c>
      <c r="C106" s="22">
        <v>7015</v>
      </c>
      <c r="D106" s="30">
        <v>1669647.37</v>
      </c>
      <c r="E106" s="31">
        <v>0</v>
      </c>
      <c r="F106" s="30">
        <f>D106-E106</f>
        <v>1669647.37</v>
      </c>
      <c r="G106" s="30">
        <v>54417.98</v>
      </c>
      <c r="H106" s="30">
        <v>0</v>
      </c>
      <c r="I106" s="30">
        <v>0</v>
      </c>
      <c r="J106" s="30">
        <f>G106-H106-I106</f>
        <v>54417.98</v>
      </c>
      <c r="K106" s="30">
        <v>1014756.02</v>
      </c>
      <c r="L106" s="23">
        <f>(F106+J106)/C106</f>
        <v>245.76840342124021</v>
      </c>
      <c r="M106" s="23">
        <f>K106/C106</f>
        <v>144.65517034925162</v>
      </c>
      <c r="N106" s="28">
        <f>(F106+J106+K106)/C106</f>
        <v>390.42357377049183</v>
      </c>
    </row>
    <row r="107" spans="1:14" ht="15">
      <c r="A107" s="27" t="s">
        <v>149</v>
      </c>
      <c r="B107" s="21" t="s">
        <v>7</v>
      </c>
      <c r="C107" s="22">
        <v>6951</v>
      </c>
      <c r="D107" s="30">
        <v>2389284.65</v>
      </c>
      <c r="E107" s="31">
        <v>0</v>
      </c>
      <c r="F107" s="30">
        <f>D107-E107</f>
        <v>2389284.65</v>
      </c>
      <c r="G107" s="30">
        <v>28586.16</v>
      </c>
      <c r="H107" s="30">
        <v>0</v>
      </c>
      <c r="I107" s="30">
        <v>0</v>
      </c>
      <c r="J107" s="30">
        <f>G107-H107-I107</f>
        <v>28586.16</v>
      </c>
      <c r="K107" s="30">
        <v>289636.57</v>
      </c>
      <c r="L107" s="23">
        <f>(F107+J107)/C107</f>
        <v>347.84503093080133</v>
      </c>
      <c r="M107" s="23">
        <f>K107/C107</f>
        <v>41.668331175370454</v>
      </c>
      <c r="N107" s="28">
        <f>(F107+J107+K107)/C107</f>
        <v>389.51336210617177</v>
      </c>
    </row>
    <row r="108" spans="1:14" ht="15">
      <c r="A108" s="27" t="s">
        <v>100</v>
      </c>
      <c r="B108" s="21" t="s">
        <v>4</v>
      </c>
      <c r="C108" s="22">
        <v>5542</v>
      </c>
      <c r="D108" s="30">
        <v>1412292.57</v>
      </c>
      <c r="E108" s="31">
        <v>0</v>
      </c>
      <c r="F108" s="30">
        <f>D108-E108</f>
        <v>1412292.57</v>
      </c>
      <c r="G108" s="30">
        <v>30892.39</v>
      </c>
      <c r="H108" s="30">
        <v>0</v>
      </c>
      <c r="I108" s="30">
        <v>0</v>
      </c>
      <c r="J108" s="30">
        <f>G108-H108-I108</f>
        <v>30892.39</v>
      </c>
      <c r="K108" s="30">
        <v>700212.04</v>
      </c>
      <c r="L108" s="23">
        <f>(F108+J108)/C108</f>
        <v>260.4086900036088</v>
      </c>
      <c r="M108" s="23">
        <f>K108/C108</f>
        <v>126.34645254420788</v>
      </c>
      <c r="N108" s="28">
        <f>(F108+J108+K108)/C108</f>
        <v>386.75514254781666</v>
      </c>
    </row>
    <row r="109" spans="1:14" ht="15">
      <c r="A109" s="27" t="s">
        <v>89</v>
      </c>
      <c r="B109" s="21" t="s">
        <v>0</v>
      </c>
      <c r="C109" s="22">
        <v>18422</v>
      </c>
      <c r="D109" s="30">
        <v>4788419.5199999996</v>
      </c>
      <c r="E109" s="31">
        <v>0</v>
      </c>
      <c r="F109" s="30">
        <f>D109-E109</f>
        <v>4788419.5199999996</v>
      </c>
      <c r="G109" s="30">
        <v>291754.40999999997</v>
      </c>
      <c r="H109" s="30">
        <v>0</v>
      </c>
      <c r="I109" s="30">
        <v>0</v>
      </c>
      <c r="J109" s="30">
        <f>G109-H109-I109</f>
        <v>291754.40999999997</v>
      </c>
      <c r="K109" s="30">
        <v>2006340.03</v>
      </c>
      <c r="L109" s="23">
        <f>(F109+J109)/C109</f>
        <v>275.76668819889261</v>
      </c>
      <c r="M109" s="23">
        <f>K109/C109</f>
        <v>108.91000054282922</v>
      </c>
      <c r="N109" s="28">
        <f>(F109+J109+K109)/C109</f>
        <v>384.67668874172188</v>
      </c>
    </row>
    <row r="110" spans="1:14" ht="15">
      <c r="A110" s="27" t="s">
        <v>171</v>
      </c>
      <c r="B110" s="21" t="s">
        <v>2</v>
      </c>
      <c r="C110" s="22">
        <v>7713</v>
      </c>
      <c r="D110" s="30">
        <v>2538971.5099999998</v>
      </c>
      <c r="E110" s="31">
        <v>0</v>
      </c>
      <c r="F110" s="30">
        <f>D110-E110</f>
        <v>2538971.5099999998</v>
      </c>
      <c r="G110" s="30">
        <v>44869.62</v>
      </c>
      <c r="H110" s="30">
        <v>0</v>
      </c>
      <c r="I110" s="30">
        <v>0</v>
      </c>
      <c r="J110" s="30">
        <f>G110-H110-I110</f>
        <v>44869.62</v>
      </c>
      <c r="K110" s="30">
        <v>373836.29</v>
      </c>
      <c r="L110" s="23">
        <f>(F110+J110)/C110</f>
        <v>334.99820173732655</v>
      </c>
      <c r="M110" s="23">
        <f>K110/C110</f>
        <v>48.468337871126664</v>
      </c>
      <c r="N110" s="28">
        <f>(F110+J110+K110)/C110</f>
        <v>383.46653960845327</v>
      </c>
    </row>
    <row r="111" spans="1:14" ht="15">
      <c r="A111" s="27" t="s">
        <v>172</v>
      </c>
      <c r="B111" s="21" t="s">
        <v>7</v>
      </c>
      <c r="C111" s="22">
        <v>16597</v>
      </c>
      <c r="D111" s="30">
        <v>4477297.1399999997</v>
      </c>
      <c r="E111" s="31">
        <v>0</v>
      </c>
      <c r="F111" s="30">
        <f>D111-E111</f>
        <v>4477297.1399999997</v>
      </c>
      <c r="G111" s="30">
        <v>222225.96</v>
      </c>
      <c r="H111" s="30">
        <v>0</v>
      </c>
      <c r="I111" s="30">
        <v>0</v>
      </c>
      <c r="J111" s="30">
        <f>G111-H111-I111</f>
        <v>222225.96</v>
      </c>
      <c r="K111" s="30">
        <v>1623229.66</v>
      </c>
      <c r="L111" s="23">
        <f>(F111+J111)/C111</f>
        <v>283.15497379044405</v>
      </c>
      <c r="M111" s="23">
        <f>K111/C111</f>
        <v>97.802594444779174</v>
      </c>
      <c r="N111" s="28">
        <f>(F111+J111+K111)/C111</f>
        <v>380.95756823522322</v>
      </c>
    </row>
    <row r="112" spans="1:14" ht="15">
      <c r="A112" s="27" t="s">
        <v>116</v>
      </c>
      <c r="B112" s="21" t="s">
        <v>3</v>
      </c>
      <c r="C112" s="22">
        <v>17651</v>
      </c>
      <c r="D112" s="30">
        <v>5430954.6699999999</v>
      </c>
      <c r="E112" s="31">
        <v>0</v>
      </c>
      <c r="F112" s="30">
        <f>D112-E112</f>
        <v>5430954.6699999999</v>
      </c>
      <c r="G112" s="30">
        <v>402414.51</v>
      </c>
      <c r="H112" s="30">
        <v>0</v>
      </c>
      <c r="I112" s="30">
        <v>0</v>
      </c>
      <c r="J112" s="30">
        <f>G112-H112-I112</f>
        <v>402414.51</v>
      </c>
      <c r="K112" s="30">
        <v>879632.84</v>
      </c>
      <c r="L112" s="23">
        <f>(F112+J112)/C112</f>
        <v>330.48377882272956</v>
      </c>
      <c r="M112" s="23">
        <f>K112/C112</f>
        <v>49.834731176703869</v>
      </c>
      <c r="N112" s="28">
        <f>(F112+J112+K112)/C112</f>
        <v>380.31850999943345</v>
      </c>
    </row>
    <row r="113" spans="1:14" ht="15">
      <c r="A113" s="27" t="s">
        <v>113</v>
      </c>
      <c r="B113" s="21" t="s">
        <v>4</v>
      </c>
      <c r="C113" s="22">
        <v>17667</v>
      </c>
      <c r="D113" s="30">
        <v>5134473.34</v>
      </c>
      <c r="E113" s="31">
        <v>0</v>
      </c>
      <c r="F113" s="30">
        <f>D113-E113</f>
        <v>5134473.34</v>
      </c>
      <c r="G113" s="30">
        <v>105067.26</v>
      </c>
      <c r="H113" s="30">
        <v>0</v>
      </c>
      <c r="I113" s="30">
        <v>0</v>
      </c>
      <c r="J113" s="30">
        <f>G113-H113-I113</f>
        <v>105067.26</v>
      </c>
      <c r="K113" s="30">
        <v>1471017.41</v>
      </c>
      <c r="L113" s="23">
        <f>(F113+J113)/C113</f>
        <v>296.57217410992246</v>
      </c>
      <c r="M113" s="23">
        <f>K113/C113</f>
        <v>83.26356540442633</v>
      </c>
      <c r="N113" s="28">
        <f>(F113+J113+K113)/C113</f>
        <v>379.83573951434875</v>
      </c>
    </row>
    <row r="114" spans="1:14" ht="15">
      <c r="A114" s="27" t="s">
        <v>162</v>
      </c>
      <c r="B114" s="21" t="s">
        <v>10</v>
      </c>
      <c r="C114" s="22">
        <v>17418</v>
      </c>
      <c r="D114" s="30">
        <v>4096676.83</v>
      </c>
      <c r="E114" s="31">
        <v>0</v>
      </c>
      <c r="F114" s="30">
        <f>D114-E114</f>
        <v>4096676.83</v>
      </c>
      <c r="G114" s="30">
        <v>120187.51</v>
      </c>
      <c r="H114" s="30">
        <v>0</v>
      </c>
      <c r="I114" s="30">
        <v>0</v>
      </c>
      <c r="J114" s="30">
        <f>G114-H114-I114</f>
        <v>120187.51</v>
      </c>
      <c r="K114" s="30">
        <v>2389019.41</v>
      </c>
      <c r="L114" s="23">
        <f>(F114+J114)/C114</f>
        <v>242.09807899873692</v>
      </c>
      <c r="M114" s="23">
        <f>K114/C114</f>
        <v>137.15807842461822</v>
      </c>
      <c r="N114" s="28">
        <f>(F114+J114+K114)/C114</f>
        <v>379.25615742335515</v>
      </c>
    </row>
    <row r="115" spans="1:14" ht="15">
      <c r="A115" s="27" t="s">
        <v>110</v>
      </c>
      <c r="B115" s="21" t="s">
        <v>8</v>
      </c>
      <c r="C115" s="22">
        <v>5372</v>
      </c>
      <c r="D115" s="30">
        <v>1374575.13</v>
      </c>
      <c r="E115" s="31">
        <v>0</v>
      </c>
      <c r="F115" s="30">
        <f>D115-E115</f>
        <v>1374575.13</v>
      </c>
      <c r="G115" s="30">
        <v>31908.63</v>
      </c>
      <c r="H115" s="30">
        <v>0</v>
      </c>
      <c r="I115" s="30">
        <v>0</v>
      </c>
      <c r="J115" s="30">
        <f>G115-H115-I115</f>
        <v>31908.63</v>
      </c>
      <c r="K115" s="30">
        <v>630211.76</v>
      </c>
      <c r="L115" s="23">
        <f>(F115+J115)/C115</f>
        <v>261.8175279225614</v>
      </c>
      <c r="M115" s="23">
        <f>K115/C115</f>
        <v>117.31417721518987</v>
      </c>
      <c r="N115" s="28">
        <f>(F115+J115+K115)/C115</f>
        <v>379.13170513775128</v>
      </c>
    </row>
    <row r="116" spans="1:14" ht="15">
      <c r="A116" s="27" t="s">
        <v>137</v>
      </c>
      <c r="B116" s="21" t="s">
        <v>6</v>
      </c>
      <c r="C116" s="22">
        <v>13328</v>
      </c>
      <c r="D116" s="30">
        <v>4502376.08</v>
      </c>
      <c r="E116" s="31">
        <v>0</v>
      </c>
      <c r="F116" s="30">
        <f>D116-E116</f>
        <v>4502376.08</v>
      </c>
      <c r="G116" s="30">
        <v>52707.73</v>
      </c>
      <c r="H116" s="30">
        <v>0</v>
      </c>
      <c r="I116" s="30">
        <v>0</v>
      </c>
      <c r="J116" s="30">
        <f>G116-H116-I116</f>
        <v>52707.73</v>
      </c>
      <c r="K116" s="30">
        <v>479393.32</v>
      </c>
      <c r="L116" s="23">
        <f>(F116+J116)/C116</f>
        <v>341.76799294717893</v>
      </c>
      <c r="M116" s="23">
        <f>K116/C116</f>
        <v>35.968886554621847</v>
      </c>
      <c r="N116" s="28">
        <f>(F116+J116+K116)/C116</f>
        <v>377.73687950180079</v>
      </c>
    </row>
    <row r="117" spans="1:14" ht="15">
      <c r="A117" s="27" t="s">
        <v>77</v>
      </c>
      <c r="B117" s="21" t="s">
        <v>6</v>
      </c>
      <c r="C117" s="22">
        <v>14061</v>
      </c>
      <c r="D117" s="30">
        <v>3960072.46</v>
      </c>
      <c r="E117" s="31">
        <v>0</v>
      </c>
      <c r="F117" s="30">
        <f>D117-E117</f>
        <v>3960072.46</v>
      </c>
      <c r="G117" s="30">
        <v>129395.74</v>
      </c>
      <c r="H117" s="30">
        <v>0</v>
      </c>
      <c r="I117" s="30">
        <v>0</v>
      </c>
      <c r="J117" s="30">
        <f>G117-H117-I117</f>
        <v>129395.74</v>
      </c>
      <c r="K117" s="30">
        <v>1179740.8799999999</v>
      </c>
      <c r="L117" s="23">
        <f>(F117+J117)/C117</f>
        <v>290.83765023824765</v>
      </c>
      <c r="M117" s="23">
        <f>K117/C117</f>
        <v>83.901634307659478</v>
      </c>
      <c r="N117" s="28">
        <f>(F117+J117+K117)/C117</f>
        <v>374.73928454590714</v>
      </c>
    </row>
    <row r="118" spans="1:14" ht="15">
      <c r="A118" s="27" t="s">
        <v>99</v>
      </c>
      <c r="B118" s="21" t="s">
        <v>0</v>
      </c>
      <c r="C118" s="22">
        <v>7429</v>
      </c>
      <c r="D118" s="30">
        <v>2030210.78</v>
      </c>
      <c r="E118" s="31">
        <v>0</v>
      </c>
      <c r="F118" s="30">
        <f>D118-E118</f>
        <v>2030210.78</v>
      </c>
      <c r="G118" s="30">
        <v>111040.03</v>
      </c>
      <c r="H118" s="30">
        <v>0</v>
      </c>
      <c r="I118" s="30">
        <v>0</v>
      </c>
      <c r="J118" s="30">
        <f>G118-H118-I118</f>
        <v>111040.03</v>
      </c>
      <c r="K118" s="30">
        <v>636648.25</v>
      </c>
      <c r="L118" s="23">
        <f>(F118+J118)/C118</f>
        <v>288.22867276887871</v>
      </c>
      <c r="M118" s="23">
        <f>K118/C118</f>
        <v>85.697704940099612</v>
      </c>
      <c r="N118" s="28">
        <f>(F118+J118+K118)/C118</f>
        <v>373.92637770897835</v>
      </c>
    </row>
    <row r="119" spans="1:14" ht="15">
      <c r="A119" s="27" t="s">
        <v>122</v>
      </c>
      <c r="B119" s="21" t="s">
        <v>6</v>
      </c>
      <c r="C119" s="22">
        <v>7809</v>
      </c>
      <c r="D119" s="30">
        <v>1862937.66</v>
      </c>
      <c r="E119" s="31">
        <v>0</v>
      </c>
      <c r="F119" s="30">
        <f>D119-E119</f>
        <v>1862937.66</v>
      </c>
      <c r="G119" s="30">
        <v>53272.89</v>
      </c>
      <c r="H119" s="30">
        <v>0</v>
      </c>
      <c r="I119" s="30">
        <v>0</v>
      </c>
      <c r="J119" s="30">
        <f>G119-H119-I119</f>
        <v>53272.89</v>
      </c>
      <c r="K119" s="30">
        <v>972009.81</v>
      </c>
      <c r="L119" s="23">
        <f>(F119+J119)/C119</f>
        <v>245.38488282750669</v>
      </c>
      <c r="M119" s="23">
        <f>K119/C119</f>
        <v>124.47301959277758</v>
      </c>
      <c r="N119" s="28">
        <f>(F119+J119+K119)/C119</f>
        <v>369.85790242028429</v>
      </c>
    </row>
    <row r="120" spans="1:14" ht="15">
      <c r="A120" s="27" t="s">
        <v>63</v>
      </c>
      <c r="B120" s="21" t="s">
        <v>10</v>
      </c>
      <c r="C120" s="22">
        <v>13808</v>
      </c>
      <c r="D120" s="30">
        <v>4122783.75</v>
      </c>
      <c r="E120" s="31">
        <v>0</v>
      </c>
      <c r="F120" s="30">
        <f>D120-E120</f>
        <v>4122783.75</v>
      </c>
      <c r="G120" s="30">
        <v>65555.100000000006</v>
      </c>
      <c r="H120" s="30">
        <v>0</v>
      </c>
      <c r="I120" s="30">
        <v>0</v>
      </c>
      <c r="J120" s="30">
        <f>G120-H120-I120</f>
        <v>65555.100000000006</v>
      </c>
      <c r="K120" s="30">
        <v>901265.24</v>
      </c>
      <c r="L120" s="23">
        <f>(F120+J120)/C120</f>
        <v>303.32697349362689</v>
      </c>
      <c r="M120" s="23">
        <f>K120/C120</f>
        <v>65.271236964078795</v>
      </c>
      <c r="N120" s="28">
        <f>(F120+J120+K120)/C120</f>
        <v>368.59821045770565</v>
      </c>
    </row>
    <row r="121" spans="1:14" ht="15">
      <c r="A121" s="27" t="s">
        <v>147</v>
      </c>
      <c r="B121" s="21" t="s">
        <v>10</v>
      </c>
      <c r="C121" s="22">
        <v>7585</v>
      </c>
      <c r="D121" s="30">
        <v>2185758.36</v>
      </c>
      <c r="E121" s="31">
        <v>0</v>
      </c>
      <c r="F121" s="30">
        <f>D121-E121</f>
        <v>2185758.36</v>
      </c>
      <c r="G121" s="30">
        <v>50934.5</v>
      </c>
      <c r="H121" s="30">
        <v>0</v>
      </c>
      <c r="I121" s="30">
        <v>0</v>
      </c>
      <c r="J121" s="30">
        <f>G121-H121-I121</f>
        <v>50934.5</v>
      </c>
      <c r="K121" s="30">
        <v>553857.51</v>
      </c>
      <c r="L121" s="23">
        <f>(F121+J121)/C121</f>
        <v>294.88369940672379</v>
      </c>
      <c r="M121" s="23">
        <f>K121/C121</f>
        <v>73.02010678971655</v>
      </c>
      <c r="N121" s="28">
        <f>(F121+J121+K121)/C121</f>
        <v>367.90380619644037</v>
      </c>
    </row>
    <row r="122" spans="1:14" ht="15">
      <c r="A122" s="27" t="s">
        <v>125</v>
      </c>
      <c r="B122" s="21" t="s">
        <v>0</v>
      </c>
      <c r="C122" s="22">
        <v>15157</v>
      </c>
      <c r="D122" s="30">
        <v>3916001.74</v>
      </c>
      <c r="E122" s="31">
        <v>0</v>
      </c>
      <c r="F122" s="30">
        <f>D122-E122</f>
        <v>3916001.74</v>
      </c>
      <c r="G122" s="30">
        <v>52245.65</v>
      </c>
      <c r="H122" s="30">
        <v>0</v>
      </c>
      <c r="I122" s="30">
        <v>0</v>
      </c>
      <c r="J122" s="30">
        <f>G122-H122-I122</f>
        <v>52245.65</v>
      </c>
      <c r="K122" s="30">
        <v>1583828.64</v>
      </c>
      <c r="L122" s="23">
        <f>(F122+J122)/C122</f>
        <v>261.80955268192918</v>
      </c>
      <c r="M122" s="23">
        <f>K122/C122</f>
        <v>104.49486309955795</v>
      </c>
      <c r="N122" s="28">
        <f>(F122+J122+K122)/C122</f>
        <v>366.30441578148714</v>
      </c>
    </row>
    <row r="123" spans="1:14" ht="15">
      <c r="A123" s="27" t="s">
        <v>119</v>
      </c>
      <c r="B123" s="21" t="s">
        <v>10</v>
      </c>
      <c r="C123" s="22">
        <v>6091</v>
      </c>
      <c r="D123" s="30">
        <v>1912282.53</v>
      </c>
      <c r="E123" s="31">
        <v>0</v>
      </c>
      <c r="F123" s="30">
        <f>D123-E123</f>
        <v>1912282.53</v>
      </c>
      <c r="G123" s="30">
        <v>42314.85</v>
      </c>
      <c r="H123" s="30">
        <v>0</v>
      </c>
      <c r="I123" s="30">
        <v>0</v>
      </c>
      <c r="J123" s="30">
        <f>G123-H123-I123</f>
        <v>42314.85</v>
      </c>
      <c r="K123" s="30">
        <v>255999.35</v>
      </c>
      <c r="L123" s="23">
        <f>(F123+J123)/C123</f>
        <v>320.8992579215236</v>
      </c>
      <c r="M123" s="23">
        <f>K123/C123</f>
        <v>42.02911672960105</v>
      </c>
      <c r="N123" s="28">
        <f>(F123+J123+K123)/C123</f>
        <v>362.92837465112461</v>
      </c>
    </row>
    <row r="124" spans="1:14" ht="15">
      <c r="A124" s="27" t="s">
        <v>120</v>
      </c>
      <c r="B124" s="21" t="s">
        <v>0</v>
      </c>
      <c r="C124" s="22">
        <v>15200</v>
      </c>
      <c r="D124" s="30">
        <v>3302209.14</v>
      </c>
      <c r="E124" s="31">
        <v>0</v>
      </c>
      <c r="F124" s="30">
        <f>D124-E124</f>
        <v>3302209.14</v>
      </c>
      <c r="G124" s="30">
        <v>419426.2</v>
      </c>
      <c r="H124" s="30">
        <v>0</v>
      </c>
      <c r="I124" s="30">
        <v>0</v>
      </c>
      <c r="J124" s="30">
        <f>G124-H124-I124</f>
        <v>419426.2</v>
      </c>
      <c r="K124" s="30">
        <v>1781132.07</v>
      </c>
      <c r="L124" s="23">
        <f>(F124+J124)/C124</f>
        <v>244.8444302631579</v>
      </c>
      <c r="M124" s="23">
        <f>K124/C124</f>
        <v>117.17974144736843</v>
      </c>
      <c r="N124" s="28">
        <f>(F124+J124+K124)/C124</f>
        <v>362.02417171052633</v>
      </c>
    </row>
    <row r="125" spans="1:14" ht="15">
      <c r="A125" s="27" t="s">
        <v>121</v>
      </c>
      <c r="B125" s="21" t="s">
        <v>10</v>
      </c>
      <c r="C125" s="22">
        <v>8610</v>
      </c>
      <c r="D125" s="30">
        <v>2196406.4900000002</v>
      </c>
      <c r="E125" s="31">
        <v>0</v>
      </c>
      <c r="F125" s="30">
        <f>D125-E125</f>
        <v>2196406.4900000002</v>
      </c>
      <c r="G125" s="30">
        <v>52162.31</v>
      </c>
      <c r="H125" s="30">
        <v>0</v>
      </c>
      <c r="I125" s="30">
        <v>0</v>
      </c>
      <c r="J125" s="30">
        <f>G125-H125-I125</f>
        <v>52162.31</v>
      </c>
      <c r="K125" s="30">
        <v>849065.74</v>
      </c>
      <c r="L125" s="23">
        <f>(F125+J125)/C125</f>
        <v>261.15781649245065</v>
      </c>
      <c r="M125" s="23">
        <f>K125/C125</f>
        <v>98.613907084785126</v>
      </c>
      <c r="N125" s="28">
        <f>(F125+J125+K125)/C125</f>
        <v>359.77172357723578</v>
      </c>
    </row>
    <row r="126" spans="1:14" ht="15">
      <c r="A126" s="27" t="s">
        <v>104</v>
      </c>
      <c r="B126" s="21" t="s">
        <v>6</v>
      </c>
      <c r="C126" s="22">
        <v>7104</v>
      </c>
      <c r="D126" s="30">
        <v>1999354.85</v>
      </c>
      <c r="E126" s="31">
        <v>0</v>
      </c>
      <c r="F126" s="30">
        <f>D126-E126</f>
        <v>1999354.85</v>
      </c>
      <c r="G126" s="30">
        <v>17532.330000000002</v>
      </c>
      <c r="H126" s="30">
        <v>0</v>
      </c>
      <c r="I126" s="30">
        <v>0</v>
      </c>
      <c r="J126" s="30">
        <f>G126-H126-I126</f>
        <v>17532.330000000002</v>
      </c>
      <c r="K126" s="30">
        <v>531169.56000000006</v>
      </c>
      <c r="L126" s="23">
        <f>(F126+J126)/C126</f>
        <v>283.90866835585587</v>
      </c>
      <c r="M126" s="23">
        <f>K126/C126</f>
        <v>74.770489864864871</v>
      </c>
      <c r="N126" s="28">
        <f>(F126+J126+K126)/C126</f>
        <v>358.67915822072075</v>
      </c>
    </row>
    <row r="127" spans="1:14" ht="15">
      <c r="A127" s="27" t="s">
        <v>92</v>
      </c>
      <c r="B127" s="21" t="s">
        <v>10</v>
      </c>
      <c r="C127" s="22">
        <v>13974</v>
      </c>
      <c r="D127" s="30">
        <v>4116192.31</v>
      </c>
      <c r="E127" s="31">
        <v>0</v>
      </c>
      <c r="F127" s="30">
        <f>D127-E127</f>
        <v>4116192.31</v>
      </c>
      <c r="G127" s="30">
        <v>125018.69</v>
      </c>
      <c r="H127" s="30">
        <v>0</v>
      </c>
      <c r="I127" s="30">
        <v>0</v>
      </c>
      <c r="J127" s="30">
        <f>G127-H127-I127</f>
        <v>125018.69</v>
      </c>
      <c r="K127" s="30">
        <v>732522.94</v>
      </c>
      <c r="L127" s="23">
        <f>(F127+J127)/C127</f>
        <v>303.50729927007302</v>
      </c>
      <c r="M127" s="23">
        <f>K127/C127</f>
        <v>52.420419350221835</v>
      </c>
      <c r="N127" s="28">
        <f>(F127+J127+K127)/C127</f>
        <v>355.9277186202948</v>
      </c>
    </row>
    <row r="128" spans="1:14" ht="15">
      <c r="A128" s="27" t="s">
        <v>111</v>
      </c>
      <c r="B128" s="21" t="s">
        <v>10</v>
      </c>
      <c r="C128" s="22">
        <v>11868</v>
      </c>
      <c r="D128" s="30">
        <v>3617376.58</v>
      </c>
      <c r="E128" s="31">
        <v>0</v>
      </c>
      <c r="F128" s="30">
        <f>D128-E128</f>
        <v>3617376.58</v>
      </c>
      <c r="G128" s="30">
        <v>62839.519999999997</v>
      </c>
      <c r="H128" s="30">
        <v>0</v>
      </c>
      <c r="I128" s="30">
        <v>0</v>
      </c>
      <c r="J128" s="30">
        <f>G128-H128-I128</f>
        <v>62839.519999999997</v>
      </c>
      <c r="K128" s="30">
        <v>527207.93000000005</v>
      </c>
      <c r="L128" s="23">
        <f>(F128+J128)/C128</f>
        <v>310.095728008089</v>
      </c>
      <c r="M128" s="23">
        <f>K128/C128</f>
        <v>44.422643242332327</v>
      </c>
      <c r="N128" s="28">
        <f>(F128+J128+K128)/C128</f>
        <v>354.5183712504213</v>
      </c>
    </row>
    <row r="129" spans="1:14" ht="15">
      <c r="A129" s="27" t="s">
        <v>109</v>
      </c>
      <c r="B129" s="21" t="s">
        <v>0</v>
      </c>
      <c r="C129" s="22">
        <v>9930</v>
      </c>
      <c r="D129" s="30">
        <v>2663087.5</v>
      </c>
      <c r="E129" s="31">
        <v>0</v>
      </c>
      <c r="F129" s="30">
        <f>D129-E129</f>
        <v>2663087.5</v>
      </c>
      <c r="G129" s="30">
        <v>89573.27</v>
      </c>
      <c r="H129" s="30">
        <v>0</v>
      </c>
      <c r="I129" s="30">
        <v>0</v>
      </c>
      <c r="J129" s="30">
        <f>G129-H129-I129</f>
        <v>89573.27</v>
      </c>
      <c r="K129" s="30">
        <v>759904.04</v>
      </c>
      <c r="L129" s="23">
        <f>(F129+J129)/C129</f>
        <v>277.20652265861025</v>
      </c>
      <c r="M129" s="23">
        <f>K129/C129</f>
        <v>76.526086606243709</v>
      </c>
      <c r="N129" s="28">
        <f>(F129+J129+K129)/C129</f>
        <v>353.73260926485398</v>
      </c>
    </row>
    <row r="130" spans="1:14" ht="15">
      <c r="A130" s="27" t="s">
        <v>117</v>
      </c>
      <c r="B130" s="21" t="s">
        <v>0</v>
      </c>
      <c r="C130" s="22">
        <v>9349</v>
      </c>
      <c r="D130" s="30">
        <v>2356837.9</v>
      </c>
      <c r="E130" s="31">
        <v>0</v>
      </c>
      <c r="F130" s="30">
        <f>D130-E130</f>
        <v>2356837.9</v>
      </c>
      <c r="G130" s="30">
        <v>-16669.509999999998</v>
      </c>
      <c r="H130" s="30">
        <v>0</v>
      </c>
      <c r="I130" s="30">
        <v>0</v>
      </c>
      <c r="J130" s="30">
        <f>G130-H130-I130</f>
        <v>-16669.509999999998</v>
      </c>
      <c r="K130" s="30">
        <v>951127.62</v>
      </c>
      <c r="L130" s="23">
        <f>(F130+J130)/C130</f>
        <v>250.31216065889402</v>
      </c>
      <c r="M130" s="23">
        <f>K130/C130</f>
        <v>101.7357599743288</v>
      </c>
      <c r="N130" s="28">
        <f>(F130+J130+K130)/C130</f>
        <v>352.04792063322282</v>
      </c>
    </row>
    <row r="131" spans="1:14" ht="15">
      <c r="A131" s="27" t="s">
        <v>128</v>
      </c>
      <c r="B131" s="21" t="s">
        <v>7</v>
      </c>
      <c r="C131" s="22">
        <v>7670</v>
      </c>
      <c r="D131" s="30">
        <v>2033075.69</v>
      </c>
      <c r="E131" s="31">
        <v>0</v>
      </c>
      <c r="F131" s="30">
        <f>D131-E131</f>
        <v>2033075.69</v>
      </c>
      <c r="G131" s="30">
        <v>35573.9</v>
      </c>
      <c r="H131" s="30">
        <v>0</v>
      </c>
      <c r="I131" s="30">
        <v>0</v>
      </c>
      <c r="J131" s="30">
        <f>G131-H131-I131</f>
        <v>35573.9</v>
      </c>
      <c r="K131" s="30">
        <v>610111.84</v>
      </c>
      <c r="L131" s="23">
        <f>(F131+J131)/C131</f>
        <v>269.70659582790091</v>
      </c>
      <c r="M131" s="23">
        <f>K131/C131</f>
        <v>79.545220338983043</v>
      </c>
      <c r="N131" s="28">
        <f>(F131+J131+K131)/C131</f>
        <v>349.25181616688394</v>
      </c>
    </row>
    <row r="132" spans="1:14" ht="15">
      <c r="A132" s="27" t="s">
        <v>134</v>
      </c>
      <c r="B132" s="21" t="s">
        <v>3</v>
      </c>
      <c r="C132" s="22">
        <v>6210</v>
      </c>
      <c r="D132" s="30">
        <v>1644714.03</v>
      </c>
      <c r="E132" s="31">
        <v>0</v>
      </c>
      <c r="F132" s="30">
        <f>D132-E132</f>
        <v>1644714.03</v>
      </c>
      <c r="G132" s="30">
        <v>27236.74</v>
      </c>
      <c r="H132" s="30">
        <v>0</v>
      </c>
      <c r="I132" s="30">
        <v>0</v>
      </c>
      <c r="J132" s="30">
        <f>G132-H132-I132</f>
        <v>27236.74</v>
      </c>
      <c r="K132" s="30">
        <v>493017.11</v>
      </c>
      <c r="L132" s="23">
        <f>(F132+J132)/C132</f>
        <v>269.23522866344604</v>
      </c>
      <c r="M132" s="23">
        <f>K132/C132</f>
        <v>79.390838969404186</v>
      </c>
      <c r="N132" s="28">
        <f>(F132+J132+K132)/C132</f>
        <v>348.62606763285021</v>
      </c>
    </row>
    <row r="133" spans="1:14" ht="15">
      <c r="A133" s="27" t="s">
        <v>86</v>
      </c>
      <c r="B133" s="21" t="s">
        <v>2</v>
      </c>
      <c r="C133" s="22">
        <v>6058</v>
      </c>
      <c r="D133" s="30">
        <v>1736305.96</v>
      </c>
      <c r="E133" s="31">
        <v>0</v>
      </c>
      <c r="F133" s="30">
        <f>D133-E133</f>
        <v>1736305.96</v>
      </c>
      <c r="G133" s="30">
        <v>36094.07</v>
      </c>
      <c r="H133" s="30">
        <v>0</v>
      </c>
      <c r="I133" s="30">
        <v>0</v>
      </c>
      <c r="J133" s="30">
        <f>G133-H133-I133</f>
        <v>36094.07</v>
      </c>
      <c r="K133" s="30">
        <v>332530.78000000003</v>
      </c>
      <c r="L133" s="23">
        <f>(F133+J133)/C133</f>
        <v>292.57181082865634</v>
      </c>
      <c r="M133" s="23">
        <f>K133/C133</f>
        <v>54.891181908220538</v>
      </c>
      <c r="N133" s="28">
        <f>(F133+J133+K133)/C133</f>
        <v>347.46299273687686</v>
      </c>
    </row>
    <row r="134" spans="1:14" ht="15">
      <c r="A134" s="27" t="s">
        <v>94</v>
      </c>
      <c r="B134" s="21" t="s">
        <v>0</v>
      </c>
      <c r="C134" s="22">
        <v>5400</v>
      </c>
      <c r="D134" s="30">
        <v>1321062.1399999999</v>
      </c>
      <c r="E134" s="31">
        <v>0</v>
      </c>
      <c r="F134" s="30">
        <f>D134-E134</f>
        <v>1321062.1399999999</v>
      </c>
      <c r="G134" s="30">
        <v>30772.29</v>
      </c>
      <c r="H134" s="30">
        <v>0</v>
      </c>
      <c r="I134" s="30">
        <v>0</v>
      </c>
      <c r="J134" s="30">
        <f>G134-H134-I134</f>
        <v>30772.29</v>
      </c>
      <c r="K134" s="30">
        <v>516608.16</v>
      </c>
      <c r="L134" s="23">
        <f>(F134+J134)/C134</f>
        <v>250.33970925925925</v>
      </c>
      <c r="M134" s="23">
        <f>K134/C134</f>
        <v>95.668177777777771</v>
      </c>
      <c r="N134" s="28">
        <f>(F134+J134+K134)/C134</f>
        <v>346.00788703703699</v>
      </c>
    </row>
    <row r="135" spans="1:14" ht="15">
      <c r="A135" s="27" t="s">
        <v>173</v>
      </c>
      <c r="B135" s="21" t="s">
        <v>10</v>
      </c>
      <c r="C135" s="22">
        <v>6610</v>
      </c>
      <c r="D135" s="30">
        <v>1810790.37</v>
      </c>
      <c r="E135" s="31">
        <v>0</v>
      </c>
      <c r="F135" s="30">
        <f>D135-E135</f>
        <v>1810790.37</v>
      </c>
      <c r="G135" s="30">
        <v>61357.35</v>
      </c>
      <c r="H135" s="30">
        <v>0</v>
      </c>
      <c r="I135" s="30">
        <v>0</v>
      </c>
      <c r="J135" s="30">
        <f>G135-H135-I135</f>
        <v>61357.35</v>
      </c>
      <c r="K135" s="30">
        <v>409093.71</v>
      </c>
      <c r="L135" s="23">
        <f>(F135+J135)/C135</f>
        <v>283.22960968229955</v>
      </c>
      <c r="M135" s="23">
        <f>K135/C135</f>
        <v>61.890122541603631</v>
      </c>
      <c r="N135" s="28">
        <f>(F135+J135+K135)/C135</f>
        <v>345.11973222390321</v>
      </c>
    </row>
    <row r="136" spans="1:14" ht="15">
      <c r="A136" s="27" t="s">
        <v>133</v>
      </c>
      <c r="B136" s="21" t="s">
        <v>10</v>
      </c>
      <c r="C136" s="22">
        <v>8894</v>
      </c>
      <c r="D136" s="30">
        <v>2609765.4</v>
      </c>
      <c r="E136" s="31">
        <v>0</v>
      </c>
      <c r="F136" s="30">
        <f>D136-E136</f>
        <v>2609765.4</v>
      </c>
      <c r="G136" s="30">
        <v>59197.45</v>
      </c>
      <c r="H136" s="30">
        <v>0</v>
      </c>
      <c r="I136" s="30">
        <v>0</v>
      </c>
      <c r="J136" s="30">
        <f>G136-H136-I136</f>
        <v>59197.45</v>
      </c>
      <c r="K136" s="30">
        <v>359984.95</v>
      </c>
      <c r="L136" s="23">
        <f>(F136+J136)/C136</f>
        <v>300.08577130649877</v>
      </c>
      <c r="M136" s="23">
        <f>K136/C136</f>
        <v>40.475033730604906</v>
      </c>
      <c r="N136" s="28">
        <f>(F136+J136+K136)/C136</f>
        <v>340.56080503710371</v>
      </c>
    </row>
    <row r="137" spans="1:14" ht="15">
      <c r="A137" s="27" t="s">
        <v>98</v>
      </c>
      <c r="B137" s="21" t="s">
        <v>0</v>
      </c>
      <c r="C137" s="22">
        <v>5795</v>
      </c>
      <c r="D137" s="30">
        <v>1574203.18</v>
      </c>
      <c r="E137" s="31">
        <v>0</v>
      </c>
      <c r="F137" s="30">
        <f>D137-E137</f>
        <v>1574203.18</v>
      </c>
      <c r="G137" s="30">
        <v>20147.830000000002</v>
      </c>
      <c r="H137" s="30">
        <v>0</v>
      </c>
      <c r="I137" s="30">
        <v>0</v>
      </c>
      <c r="J137" s="30">
        <f>G137-H137-I137</f>
        <v>20147.830000000002</v>
      </c>
      <c r="K137" s="30">
        <v>378748.05</v>
      </c>
      <c r="L137" s="23">
        <f>(F137+J137)/C137</f>
        <v>275.12528213977566</v>
      </c>
      <c r="M137" s="23">
        <f>K137/C137</f>
        <v>65.357730802415873</v>
      </c>
      <c r="N137" s="28">
        <f>(F137+J137+K137)/C137</f>
        <v>340.48301294219158</v>
      </c>
    </row>
    <row r="138" spans="1:14" ht="15">
      <c r="A138" s="27" t="s">
        <v>166</v>
      </c>
      <c r="B138" s="21" t="s">
        <v>4</v>
      </c>
      <c r="C138" s="22">
        <v>11667</v>
      </c>
      <c r="D138" s="30">
        <v>2780126.14</v>
      </c>
      <c r="E138" s="31">
        <v>0</v>
      </c>
      <c r="F138" s="30">
        <f>D138-E138</f>
        <v>2780126.14</v>
      </c>
      <c r="G138" s="30">
        <v>59993.01</v>
      </c>
      <c r="H138" s="30">
        <v>0</v>
      </c>
      <c r="I138" s="30">
        <v>0</v>
      </c>
      <c r="J138" s="30">
        <f>G138-H138-I138</f>
        <v>59993.01</v>
      </c>
      <c r="K138" s="30">
        <v>1097728.05</v>
      </c>
      <c r="L138" s="23">
        <f>(F138+J138)/C138</f>
        <v>243.4318290905974</v>
      </c>
      <c r="M138" s="23">
        <f>K138/C138</f>
        <v>94.088287477500643</v>
      </c>
      <c r="N138" s="28">
        <f>(F138+J138+K138)/C138</f>
        <v>337.52011656809805</v>
      </c>
    </row>
    <row r="139" spans="1:14" ht="15">
      <c r="A139" s="27" t="s">
        <v>124</v>
      </c>
      <c r="B139" s="21" t="s">
        <v>3</v>
      </c>
      <c r="C139" s="22">
        <v>9212</v>
      </c>
      <c r="D139" s="30">
        <v>2418890.04</v>
      </c>
      <c r="E139" s="31">
        <v>0</v>
      </c>
      <c r="F139" s="30">
        <f>D139-E139</f>
        <v>2418890.04</v>
      </c>
      <c r="G139" s="30">
        <v>47496.47</v>
      </c>
      <c r="H139" s="30">
        <v>0</v>
      </c>
      <c r="I139" s="30">
        <v>0</v>
      </c>
      <c r="J139" s="30">
        <f>G139-H139-I139</f>
        <v>47496.47</v>
      </c>
      <c r="K139" s="30">
        <v>624471.75</v>
      </c>
      <c r="L139" s="23">
        <f>(F139+J139)/C139</f>
        <v>267.73626899696052</v>
      </c>
      <c r="M139" s="23">
        <f>K139/C139</f>
        <v>67.788943768996958</v>
      </c>
      <c r="N139" s="28">
        <f>(F139+J139+K139)/C139</f>
        <v>335.52521276595746</v>
      </c>
    </row>
    <row r="140" spans="1:14" ht="15">
      <c r="A140" s="27" t="s">
        <v>126</v>
      </c>
      <c r="B140" s="21" t="s">
        <v>7</v>
      </c>
      <c r="C140" s="22">
        <v>5470</v>
      </c>
      <c r="D140" s="30">
        <v>1172951.72</v>
      </c>
      <c r="E140" s="31">
        <v>0</v>
      </c>
      <c r="F140" s="30">
        <f>D140-E140</f>
        <v>1172951.72</v>
      </c>
      <c r="G140" s="30">
        <v>31337.1</v>
      </c>
      <c r="H140" s="30">
        <v>0</v>
      </c>
      <c r="I140" s="30">
        <v>0</v>
      </c>
      <c r="J140" s="30">
        <f>G140-H140-I140</f>
        <v>31337.1</v>
      </c>
      <c r="K140" s="30">
        <v>619005.54</v>
      </c>
      <c r="L140" s="23">
        <f>(F140+J140)/C140</f>
        <v>220.16248994515541</v>
      </c>
      <c r="M140" s="23">
        <f>K140/C140</f>
        <v>113.16371846435101</v>
      </c>
      <c r="N140" s="28">
        <f>(F140+J140+K140)/C140</f>
        <v>333.32620840950642</v>
      </c>
    </row>
    <row r="141" spans="1:14" ht="15">
      <c r="A141" s="27" t="s">
        <v>127</v>
      </c>
      <c r="B141" s="21" t="s">
        <v>0</v>
      </c>
      <c r="C141" s="22">
        <v>5433</v>
      </c>
      <c r="D141" s="30">
        <v>1384775.94</v>
      </c>
      <c r="E141" s="31">
        <v>0</v>
      </c>
      <c r="F141" s="30">
        <f>D141-E141</f>
        <v>1384775.94</v>
      </c>
      <c r="G141" s="30">
        <v>46493.16</v>
      </c>
      <c r="H141" s="30">
        <v>0</v>
      </c>
      <c r="I141" s="30">
        <v>0</v>
      </c>
      <c r="J141" s="30">
        <f>G141-H141-I141</f>
        <v>46493.16</v>
      </c>
      <c r="K141" s="30">
        <v>370709.14</v>
      </c>
      <c r="L141" s="23">
        <f>(F141+J141)/C141</f>
        <v>263.43992269464383</v>
      </c>
      <c r="M141" s="23">
        <f>K141/C141</f>
        <v>68.232862138781528</v>
      </c>
      <c r="N141" s="28">
        <f>(F141+J141+K141)/C141</f>
        <v>331.67278483342534</v>
      </c>
    </row>
    <row r="142" spans="1:14" ht="15">
      <c r="A142" s="27" t="s">
        <v>129</v>
      </c>
      <c r="B142" s="21" t="s">
        <v>0</v>
      </c>
      <c r="C142" s="22">
        <v>5979</v>
      </c>
      <c r="D142" s="30">
        <v>1269484.42</v>
      </c>
      <c r="E142" s="31">
        <v>0</v>
      </c>
      <c r="F142" s="30">
        <f>D142-E142</f>
        <v>1269484.42</v>
      </c>
      <c r="G142" s="30">
        <v>26707.77</v>
      </c>
      <c r="H142" s="30">
        <v>0</v>
      </c>
      <c r="I142" s="30">
        <v>0</v>
      </c>
      <c r="J142" s="30">
        <f>G142-H142-I142</f>
        <v>26707.77</v>
      </c>
      <c r="K142" s="30">
        <v>654591.6</v>
      </c>
      <c r="L142" s="23">
        <f>(F142+J142)/C142</f>
        <v>216.79079946479342</v>
      </c>
      <c r="M142" s="23">
        <f>K142/C142</f>
        <v>109.48178625188159</v>
      </c>
      <c r="N142" s="28">
        <f>(F142+J142+K142)/C142</f>
        <v>326.27258571667505</v>
      </c>
    </row>
    <row r="143" spans="1:14" ht="15">
      <c r="A143" s="27" t="s">
        <v>108</v>
      </c>
      <c r="B143" s="21" t="s">
        <v>6</v>
      </c>
      <c r="C143" s="22">
        <v>7417</v>
      </c>
      <c r="D143" s="30">
        <v>2049190.39</v>
      </c>
      <c r="E143" s="31">
        <v>0</v>
      </c>
      <c r="F143" s="30">
        <f>D143-E143</f>
        <v>2049190.39</v>
      </c>
      <c r="G143" s="30">
        <v>27462.18</v>
      </c>
      <c r="H143" s="30">
        <v>0</v>
      </c>
      <c r="I143" s="30">
        <v>0</v>
      </c>
      <c r="J143" s="30">
        <f>G143-H143-I143</f>
        <v>27462.18</v>
      </c>
      <c r="K143" s="30">
        <v>341617.13</v>
      </c>
      <c r="L143" s="23">
        <f>(F143+J143)/C143</f>
        <v>279.98551570715921</v>
      </c>
      <c r="M143" s="23">
        <f>K143/C143</f>
        <v>46.058666576783068</v>
      </c>
      <c r="N143" s="28">
        <f>(F143+J143+K143)/C143</f>
        <v>326.04418228394223</v>
      </c>
    </row>
    <row r="144" spans="1:14" ht="15">
      <c r="A144" s="27" t="s">
        <v>112</v>
      </c>
      <c r="B144" s="21" t="s">
        <v>6</v>
      </c>
      <c r="C144" s="22">
        <v>8729</v>
      </c>
      <c r="D144" s="30">
        <v>2173150.4300000002</v>
      </c>
      <c r="E144" s="31">
        <v>0</v>
      </c>
      <c r="F144" s="30">
        <f>D144-E144</f>
        <v>2173150.4300000002</v>
      </c>
      <c r="G144" s="30">
        <v>65669.759999999995</v>
      </c>
      <c r="H144" s="30">
        <v>0</v>
      </c>
      <c r="I144" s="30">
        <v>0</v>
      </c>
      <c r="J144" s="30">
        <f>G144-H144-I144</f>
        <v>65669.759999999995</v>
      </c>
      <c r="K144" s="30">
        <v>504641.07</v>
      </c>
      <c r="L144" s="23">
        <f>(F144+J144)/C144</f>
        <v>256.4807182953374</v>
      </c>
      <c r="M144" s="23">
        <f>K144/C144</f>
        <v>57.812013976400507</v>
      </c>
      <c r="N144" s="28">
        <f>(F144+J144+K144)/C144</f>
        <v>314.29273227173786</v>
      </c>
    </row>
    <row r="145" spans="1:14" ht="15">
      <c r="A145" s="27" t="s">
        <v>170</v>
      </c>
      <c r="B145" s="21" t="s">
        <v>10</v>
      </c>
      <c r="C145" s="22">
        <v>8554</v>
      </c>
      <c r="D145" s="30">
        <v>2217200.08</v>
      </c>
      <c r="E145" s="31">
        <v>0</v>
      </c>
      <c r="F145" s="30">
        <f>D145-E145</f>
        <v>2217200.08</v>
      </c>
      <c r="G145" s="30">
        <v>38007.18</v>
      </c>
      <c r="H145" s="30">
        <v>0</v>
      </c>
      <c r="I145" s="30">
        <v>0</v>
      </c>
      <c r="J145" s="30">
        <f>G145-H145-I145</f>
        <v>38007.18</v>
      </c>
      <c r="K145" s="30">
        <v>427347.67</v>
      </c>
      <c r="L145" s="23">
        <f>(F145+J145)/C145</f>
        <v>263.64358896422726</v>
      </c>
      <c r="M145" s="23">
        <f>K145/C145</f>
        <v>49.958811082534488</v>
      </c>
      <c r="N145" s="28">
        <f>(F145+J145+K145)/C145</f>
        <v>313.60240004676177</v>
      </c>
    </row>
    <row r="146" spans="1:14" ht="15">
      <c r="A146" s="27" t="s">
        <v>115</v>
      </c>
      <c r="B146" s="21" t="s">
        <v>10</v>
      </c>
      <c r="C146" s="22">
        <v>9394</v>
      </c>
      <c r="D146" s="30">
        <v>2386102.73</v>
      </c>
      <c r="E146" s="31">
        <v>0</v>
      </c>
      <c r="F146" s="30">
        <f>D146-E146</f>
        <v>2386102.73</v>
      </c>
      <c r="G146" s="30">
        <v>107923.88</v>
      </c>
      <c r="H146" s="30">
        <v>0</v>
      </c>
      <c r="I146" s="30">
        <v>0</v>
      </c>
      <c r="J146" s="30">
        <f>G146-H146-I146</f>
        <v>107923.88</v>
      </c>
      <c r="K146" s="30">
        <v>447425.19</v>
      </c>
      <c r="L146" s="23">
        <f>(F146+J146)/C146</f>
        <v>265.49144241004893</v>
      </c>
      <c r="M146" s="23">
        <f>K146/C146</f>
        <v>47.628825846284862</v>
      </c>
      <c r="N146" s="28">
        <f>(F146+J146+K146)/C146</f>
        <v>313.12026825633382</v>
      </c>
    </row>
    <row r="147" spans="1:14" ht="15">
      <c r="A147" s="27" t="s">
        <v>175</v>
      </c>
      <c r="B147" s="21" t="s">
        <v>0</v>
      </c>
      <c r="C147" s="22">
        <v>19155</v>
      </c>
      <c r="D147" s="30">
        <v>3956186.76</v>
      </c>
      <c r="E147" s="31">
        <v>0</v>
      </c>
      <c r="F147" s="30">
        <f>D147-E147</f>
        <v>3956186.76</v>
      </c>
      <c r="G147" s="30">
        <v>121796.83</v>
      </c>
      <c r="H147" s="30">
        <v>0</v>
      </c>
      <c r="I147" s="30">
        <v>0</v>
      </c>
      <c r="J147" s="30">
        <f>G147-H147-I147</f>
        <v>121796.83</v>
      </c>
      <c r="K147" s="30">
        <v>1852753.47</v>
      </c>
      <c r="L147" s="23">
        <f>(F147+J147)/C147</f>
        <v>212.89394883842337</v>
      </c>
      <c r="M147" s="23">
        <f>K147/C147</f>
        <v>96.724274079874704</v>
      </c>
      <c r="N147" s="28">
        <f>(F147+J147+K147)/C147</f>
        <v>309.61822291829804</v>
      </c>
    </row>
    <row r="148" spans="1:14" ht="15">
      <c r="A148" s="27" t="s">
        <v>150</v>
      </c>
      <c r="B148" s="21" t="s">
        <v>10</v>
      </c>
      <c r="C148" s="22">
        <v>12471</v>
      </c>
      <c r="D148" s="30">
        <v>3128993.18</v>
      </c>
      <c r="E148" s="31">
        <v>0</v>
      </c>
      <c r="F148" s="30">
        <f>D148-E148</f>
        <v>3128993.18</v>
      </c>
      <c r="G148" s="30">
        <v>74975.88</v>
      </c>
      <c r="H148" s="30">
        <v>0</v>
      </c>
      <c r="I148" s="30">
        <v>0</v>
      </c>
      <c r="J148" s="30">
        <f>G148-H148-I148</f>
        <v>74975.88</v>
      </c>
      <c r="K148" s="30">
        <v>584182.04</v>
      </c>
      <c r="L148" s="23">
        <f>(F148+J148)/C148</f>
        <v>256.91356426910431</v>
      </c>
      <c r="M148" s="23">
        <f>K148/C148</f>
        <v>46.843239515676373</v>
      </c>
      <c r="N148" s="28">
        <f>(F148+J148+K148)/C148</f>
        <v>303.75680378478069</v>
      </c>
    </row>
    <row r="149" spans="1:14" ht="15">
      <c r="A149" s="27" t="s">
        <v>105</v>
      </c>
      <c r="B149" s="21" t="s">
        <v>10</v>
      </c>
      <c r="C149" s="22">
        <v>7241</v>
      </c>
      <c r="D149" s="30">
        <v>1892484.29</v>
      </c>
      <c r="E149" s="31">
        <v>0</v>
      </c>
      <c r="F149" s="30">
        <f>D149-E149</f>
        <v>1892484.29</v>
      </c>
      <c r="G149" s="30">
        <v>19191.82</v>
      </c>
      <c r="H149" s="30">
        <v>0</v>
      </c>
      <c r="I149" s="30">
        <v>0</v>
      </c>
      <c r="J149" s="30">
        <f>G149-H149-I149</f>
        <v>19191.82</v>
      </c>
      <c r="K149" s="30">
        <v>282623.59000000003</v>
      </c>
      <c r="L149" s="23">
        <f>(F149+J149)/C149</f>
        <v>264.00719651981774</v>
      </c>
      <c r="M149" s="23">
        <f>K149/C149</f>
        <v>39.031016434194179</v>
      </c>
      <c r="N149" s="28">
        <f>(F149+J149+K149)/C149</f>
        <v>303.0382129540119</v>
      </c>
    </row>
    <row r="150" spans="1:14" ht="15">
      <c r="A150" s="27" t="s">
        <v>138</v>
      </c>
      <c r="B150" s="21" t="s">
        <v>10</v>
      </c>
      <c r="C150" s="22">
        <v>6080</v>
      </c>
      <c r="D150" s="30">
        <v>1466112.17</v>
      </c>
      <c r="E150" s="31">
        <v>0</v>
      </c>
      <c r="F150" s="30">
        <f>D150-E150</f>
        <v>1466112.17</v>
      </c>
      <c r="G150" s="30">
        <v>91104.06</v>
      </c>
      <c r="H150" s="30">
        <v>0</v>
      </c>
      <c r="I150" s="30">
        <v>0</v>
      </c>
      <c r="J150" s="30">
        <f>G150-H150-I150</f>
        <v>91104.06</v>
      </c>
      <c r="K150" s="30">
        <v>218004.26</v>
      </c>
      <c r="L150" s="23">
        <f>(F150+J150)/C150</f>
        <v>256.12109046052632</v>
      </c>
      <c r="M150" s="23">
        <f>K150/C150</f>
        <v>35.855963815789472</v>
      </c>
      <c r="N150" s="28">
        <f>(F150+J150+K150)/C150</f>
        <v>291.97705427631581</v>
      </c>
    </row>
    <row r="151" spans="1:14" ht="15">
      <c r="A151" s="27" t="s">
        <v>139</v>
      </c>
      <c r="B151" s="21" t="s">
        <v>10</v>
      </c>
      <c r="C151" s="22">
        <v>5896</v>
      </c>
      <c r="D151" s="30">
        <v>1370074.77</v>
      </c>
      <c r="E151" s="31">
        <v>0</v>
      </c>
      <c r="F151" s="30">
        <f>D151-E151</f>
        <v>1370074.77</v>
      </c>
      <c r="G151" s="30">
        <v>32770.129999999997</v>
      </c>
      <c r="H151" s="30">
        <v>0</v>
      </c>
      <c r="I151" s="30">
        <v>0</v>
      </c>
      <c r="J151" s="30">
        <f>G151-H151-I151</f>
        <v>32770.129999999997</v>
      </c>
      <c r="K151" s="30">
        <v>280273.5</v>
      </c>
      <c r="L151" s="23">
        <f>(F151+J151)/C151</f>
        <v>237.93163161465398</v>
      </c>
      <c r="M151" s="23">
        <f>K151/C151</f>
        <v>47.536210990502035</v>
      </c>
      <c r="N151" s="28">
        <f>(F151+J151+K151)/C151</f>
        <v>285.46784260515602</v>
      </c>
    </row>
    <row r="152" spans="1:14" ht="15">
      <c r="A152" s="27" t="s">
        <v>146</v>
      </c>
      <c r="B152" s="21" t="s">
        <v>7</v>
      </c>
      <c r="C152" s="22">
        <v>6941</v>
      </c>
      <c r="D152" s="30">
        <v>1478008.16</v>
      </c>
      <c r="E152" s="31">
        <v>0</v>
      </c>
      <c r="F152" s="30">
        <f>D152-E152</f>
        <v>1478008.16</v>
      </c>
      <c r="G152" s="30">
        <v>7054.72</v>
      </c>
      <c r="H152" s="30">
        <v>0</v>
      </c>
      <c r="I152" s="30">
        <v>0</v>
      </c>
      <c r="J152" s="30">
        <f>G152-H152-I152</f>
        <v>7054.72</v>
      </c>
      <c r="K152" s="30">
        <v>494691.45</v>
      </c>
      <c r="L152" s="23">
        <f>(F152+J152)/C152</f>
        <v>213.95517648753781</v>
      </c>
      <c r="M152" s="23">
        <f>K152/C152</f>
        <v>71.27091917591126</v>
      </c>
      <c r="N152" s="28">
        <f>(F152+J152+K152)/C152</f>
        <v>285.22609566344903</v>
      </c>
    </row>
    <row r="153" spans="1:14" ht="15">
      <c r="A153" s="27" t="s">
        <v>123</v>
      </c>
      <c r="B153" s="21" t="s">
        <v>3</v>
      </c>
      <c r="C153" s="22">
        <v>5482</v>
      </c>
      <c r="D153" s="30">
        <v>1248711.3500000001</v>
      </c>
      <c r="E153" s="31">
        <v>0</v>
      </c>
      <c r="F153" s="30">
        <f>D153-E153</f>
        <v>1248711.3500000001</v>
      </c>
      <c r="G153" s="30">
        <v>-10084.74</v>
      </c>
      <c r="H153" s="30">
        <v>0</v>
      </c>
      <c r="I153" s="30">
        <v>0</v>
      </c>
      <c r="J153" s="30">
        <f>G153-H153-I153</f>
        <v>-10084.74</v>
      </c>
      <c r="K153" s="30">
        <v>298808.39</v>
      </c>
      <c r="L153" s="23">
        <f>(F153+J153)/C153</f>
        <v>225.94429222911347</v>
      </c>
      <c r="M153" s="23">
        <f>K153/C153</f>
        <v>54.507185333819777</v>
      </c>
      <c r="N153" s="28">
        <f>(F153+J153+K153)/C153</f>
        <v>280.45147756293323</v>
      </c>
    </row>
    <row r="154" spans="1:14" ht="15">
      <c r="A154" s="27" t="s">
        <v>142</v>
      </c>
      <c r="B154" s="21" t="s">
        <v>6</v>
      </c>
      <c r="C154" s="22">
        <v>5379</v>
      </c>
      <c r="D154" s="30">
        <v>1193364.97</v>
      </c>
      <c r="E154" s="31">
        <v>0</v>
      </c>
      <c r="F154" s="30">
        <f>D154-E154</f>
        <v>1193364.97</v>
      </c>
      <c r="G154" s="30">
        <v>26827.17</v>
      </c>
      <c r="H154" s="30">
        <v>0</v>
      </c>
      <c r="I154" s="30">
        <v>0</v>
      </c>
      <c r="J154" s="30">
        <f>G154-H154-I154</f>
        <v>26827.17</v>
      </c>
      <c r="K154" s="30">
        <v>254174.68</v>
      </c>
      <c r="L154" s="23">
        <f>(F154+J154)/C154</f>
        <v>226.84367726343186</v>
      </c>
      <c r="M154" s="23">
        <f>K154/C154</f>
        <v>47.253147425171967</v>
      </c>
      <c r="N154" s="28">
        <f>(F154+J154+K154)/C154</f>
        <v>274.09682468860382</v>
      </c>
    </row>
    <row r="155" spans="1:14" ht="15">
      <c r="A155" s="27" t="s">
        <v>148</v>
      </c>
      <c r="B155" s="21" t="s">
        <v>2</v>
      </c>
      <c r="C155" s="22">
        <v>7855</v>
      </c>
      <c r="D155" s="30">
        <v>1644373.32</v>
      </c>
      <c r="E155" s="31">
        <v>0</v>
      </c>
      <c r="F155" s="30">
        <f>D155-E155</f>
        <v>1644373.32</v>
      </c>
      <c r="G155" s="30">
        <v>73727.27</v>
      </c>
      <c r="H155" s="30">
        <v>0</v>
      </c>
      <c r="I155" s="30">
        <v>0</v>
      </c>
      <c r="J155" s="30">
        <f>G155-H155-I155</f>
        <v>73727.27</v>
      </c>
      <c r="K155" s="30">
        <v>394706.84</v>
      </c>
      <c r="L155" s="23">
        <f>(F155+J155)/C155</f>
        <v>218.72700063653724</v>
      </c>
      <c r="M155" s="23">
        <f>K155/C155</f>
        <v>50.249120305537879</v>
      </c>
      <c r="N155" s="28">
        <f>(F155+J155+K155)/C155</f>
        <v>268.97612094207511</v>
      </c>
    </row>
    <row r="156" spans="1:14" ht="15">
      <c r="A156" s="27" t="s">
        <v>140</v>
      </c>
      <c r="B156" s="21" t="s">
        <v>10</v>
      </c>
      <c r="C156" s="22">
        <v>9501</v>
      </c>
      <c r="D156" s="30">
        <v>1982854.64</v>
      </c>
      <c r="E156" s="31">
        <v>0</v>
      </c>
      <c r="F156" s="30">
        <f>D156-E156</f>
        <v>1982854.64</v>
      </c>
      <c r="G156" s="30">
        <v>100194.35</v>
      </c>
      <c r="H156" s="30">
        <v>0</v>
      </c>
      <c r="I156" s="30">
        <v>0</v>
      </c>
      <c r="J156" s="30">
        <f>G156-H156-I156</f>
        <v>100194.35</v>
      </c>
      <c r="K156" s="30">
        <v>424958.86</v>
      </c>
      <c r="L156" s="23">
        <f>(F156+J156)/C156</f>
        <v>219.24523629091675</v>
      </c>
      <c r="M156" s="23">
        <f>K156/C156</f>
        <v>44.727803389116936</v>
      </c>
      <c r="N156" s="28">
        <f>(F156+J156+K156)/C156</f>
        <v>263.97303968003371</v>
      </c>
    </row>
    <row r="157" spans="1:14" ht="15">
      <c r="A157" s="27" t="s">
        <v>136</v>
      </c>
      <c r="B157" s="21" t="s">
        <v>0</v>
      </c>
      <c r="C157" s="22">
        <v>8002</v>
      </c>
      <c r="D157" s="30">
        <v>1516096.33</v>
      </c>
      <c r="E157" s="31">
        <v>0</v>
      </c>
      <c r="F157" s="30">
        <f>D157-E157</f>
        <v>1516096.33</v>
      </c>
      <c r="G157" s="30">
        <v>20936.07</v>
      </c>
      <c r="H157" s="30">
        <v>0</v>
      </c>
      <c r="I157" s="30">
        <v>0</v>
      </c>
      <c r="J157" s="30">
        <f>G157-H157-I157</f>
        <v>20936.07</v>
      </c>
      <c r="K157" s="30">
        <v>569102.34</v>
      </c>
      <c r="L157" s="23">
        <f>(F157+J157)/C157</f>
        <v>192.08102974256437</v>
      </c>
      <c r="M157" s="23">
        <f>K157/C157</f>
        <v>71.120012496875773</v>
      </c>
      <c r="N157" s="28">
        <f>(F157+J157+K157)/C157</f>
        <v>263.20104223944014</v>
      </c>
    </row>
    <row r="158" spans="1:14" ht="15">
      <c r="A158" s="27" t="s">
        <v>135</v>
      </c>
      <c r="B158" s="21" t="s">
        <v>7</v>
      </c>
      <c r="C158" s="22">
        <v>5046</v>
      </c>
      <c r="D158" s="30">
        <v>794170.67</v>
      </c>
      <c r="E158" s="31">
        <v>0</v>
      </c>
      <c r="F158" s="30">
        <f>D158-E158</f>
        <v>794170.67</v>
      </c>
      <c r="G158" s="30">
        <v>78358.53</v>
      </c>
      <c r="H158" s="30">
        <v>0</v>
      </c>
      <c r="I158" s="30">
        <v>0</v>
      </c>
      <c r="J158" s="30">
        <f>G158-H158-I158</f>
        <v>78358.53</v>
      </c>
      <c r="K158" s="30">
        <v>406681.62</v>
      </c>
      <c r="L158" s="23">
        <f>(F158+J158)/C158</f>
        <v>172.91502179944513</v>
      </c>
      <c r="M158" s="23">
        <f>K158/C158</f>
        <v>80.594851367419736</v>
      </c>
      <c r="N158" s="28">
        <f>(F158+J158+K158)/C158</f>
        <v>253.50987316686485</v>
      </c>
    </row>
    <row r="159" spans="1:14" ht="15">
      <c r="A159" s="27" t="s">
        <v>132</v>
      </c>
      <c r="B159" s="21" t="s">
        <v>0</v>
      </c>
      <c r="C159" s="22">
        <v>11166</v>
      </c>
      <c r="D159" s="30">
        <v>1948061.56</v>
      </c>
      <c r="E159" s="31">
        <v>0</v>
      </c>
      <c r="F159" s="30">
        <f>D159-E159</f>
        <v>1948061.56</v>
      </c>
      <c r="G159" s="30">
        <v>82910.399999999994</v>
      </c>
      <c r="H159" s="30">
        <v>0</v>
      </c>
      <c r="I159" s="30">
        <v>0</v>
      </c>
      <c r="J159" s="30">
        <f>G159-H159-I159</f>
        <v>82910.399999999994</v>
      </c>
      <c r="K159" s="30">
        <v>530678.06000000006</v>
      </c>
      <c r="L159" s="23">
        <f>(F159+J159)/C159</f>
        <v>181.88894501164248</v>
      </c>
      <c r="M159" s="23">
        <f>K159/C159</f>
        <v>47.526245746014695</v>
      </c>
      <c r="N159" s="28">
        <f>(F159+J159+K159)/C159</f>
        <v>229.41519075765717</v>
      </c>
    </row>
  </sheetData>
  <sortState ref="A10:N159">
    <sortCondition descending="1" ref="N10:N159"/>
  </sortState>
  <mergeCells count="4">
    <mergeCell ref="D8:K8"/>
    <mergeCell ref="L8:N8"/>
    <mergeCell ref="A3:N3"/>
    <mergeCell ref="A4:N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2020-11-24T11:16:35Z</dcterms:modified>
</cp:coreProperties>
</file>