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-108" windowWidth="19416" windowHeight="10416"/>
  </bookViews>
  <sheets>
    <sheet name="Orden ALFABETICO" sheetId="13" r:id="rId1"/>
    <sheet name="Orden INGRESOS POR HABITANTE" sheetId="1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4" l="1"/>
  <c r="J28" i="14"/>
  <c r="F28" i="14"/>
  <c r="N28" i="14" s="1"/>
  <c r="M21" i="14"/>
  <c r="J21" i="14"/>
  <c r="F21" i="14"/>
  <c r="M32" i="14"/>
  <c r="J32" i="14"/>
  <c r="F32" i="14"/>
  <c r="N32" i="14" s="1"/>
  <c r="M11" i="14"/>
  <c r="J11" i="14"/>
  <c r="F11" i="14"/>
  <c r="M34" i="14"/>
  <c r="J34" i="14"/>
  <c r="F34" i="14"/>
  <c r="N34" i="14" s="1"/>
  <c r="M19" i="14"/>
  <c r="J19" i="14"/>
  <c r="F19" i="14"/>
  <c r="M41" i="14"/>
  <c r="J41" i="14"/>
  <c r="F41" i="14"/>
  <c r="N41" i="14" s="1"/>
  <c r="M18" i="14"/>
  <c r="J18" i="14"/>
  <c r="F18" i="14"/>
  <c r="M33" i="14"/>
  <c r="J33" i="14"/>
  <c r="F33" i="14"/>
  <c r="N33" i="14" s="1"/>
  <c r="M48" i="14"/>
  <c r="J48" i="14"/>
  <c r="F48" i="14"/>
  <c r="M51" i="14"/>
  <c r="J51" i="14"/>
  <c r="F51" i="14"/>
  <c r="N51" i="14" s="1"/>
  <c r="M22" i="14"/>
  <c r="J22" i="14"/>
  <c r="F22" i="14"/>
  <c r="M54" i="14"/>
  <c r="J54" i="14"/>
  <c r="F54" i="14"/>
  <c r="N54" i="14" s="1"/>
  <c r="M25" i="14"/>
  <c r="J25" i="14"/>
  <c r="F25" i="14"/>
  <c r="M14" i="14"/>
  <c r="J14" i="14"/>
  <c r="F14" i="14"/>
  <c r="N14" i="14" s="1"/>
  <c r="M24" i="14"/>
  <c r="J24" i="14"/>
  <c r="F24" i="14"/>
  <c r="M47" i="14"/>
  <c r="J47" i="14"/>
  <c r="F47" i="14"/>
  <c r="N47" i="14" s="1"/>
  <c r="M46" i="14"/>
  <c r="J46" i="14"/>
  <c r="F46" i="14"/>
  <c r="M30" i="14"/>
  <c r="J30" i="14"/>
  <c r="F30" i="14"/>
  <c r="N30" i="14" s="1"/>
  <c r="M39" i="14"/>
  <c r="J39" i="14"/>
  <c r="F39" i="14"/>
  <c r="M44" i="14"/>
  <c r="J44" i="14"/>
  <c r="F44" i="14"/>
  <c r="N44" i="14" s="1"/>
  <c r="M52" i="14"/>
  <c r="J52" i="14"/>
  <c r="F52" i="14"/>
  <c r="M23" i="14"/>
  <c r="J23" i="14"/>
  <c r="F23" i="14"/>
  <c r="N23" i="14" s="1"/>
  <c r="M31" i="14"/>
  <c r="J31" i="14"/>
  <c r="F31" i="14"/>
  <c r="M29" i="14"/>
  <c r="J29" i="14"/>
  <c r="F29" i="14"/>
  <c r="N29" i="14" s="1"/>
  <c r="M55" i="14"/>
  <c r="J55" i="14"/>
  <c r="F55" i="14"/>
  <c r="M40" i="14"/>
  <c r="J40" i="14"/>
  <c r="F40" i="14"/>
  <c r="N40" i="14" s="1"/>
  <c r="M50" i="14"/>
  <c r="J50" i="14"/>
  <c r="F50" i="14"/>
  <c r="M20" i="14"/>
  <c r="J20" i="14"/>
  <c r="F20" i="14"/>
  <c r="N20" i="14" s="1"/>
  <c r="M49" i="14"/>
  <c r="J49" i="14"/>
  <c r="F49" i="14"/>
  <c r="M17" i="14"/>
  <c r="J17" i="14"/>
  <c r="F17" i="14"/>
  <c r="N17" i="14" s="1"/>
  <c r="M53" i="14"/>
  <c r="J53" i="14"/>
  <c r="F53" i="14"/>
  <c r="M27" i="14"/>
  <c r="J27" i="14"/>
  <c r="F27" i="14"/>
  <c r="N27" i="14" s="1"/>
  <c r="M38" i="14"/>
  <c r="J38" i="14"/>
  <c r="F38" i="14"/>
  <c r="M16" i="14"/>
  <c r="J16" i="14"/>
  <c r="F16" i="14"/>
  <c r="N16" i="14" s="1"/>
  <c r="M10" i="14"/>
  <c r="J10" i="14"/>
  <c r="F10" i="14"/>
  <c r="M42" i="14"/>
  <c r="J42" i="14"/>
  <c r="F42" i="14"/>
  <c r="N42" i="14" s="1"/>
  <c r="M36" i="14"/>
  <c r="J36" i="14"/>
  <c r="F36" i="14"/>
  <c r="M26" i="14"/>
  <c r="J26" i="14"/>
  <c r="F26" i="14"/>
  <c r="N26" i="14" s="1"/>
  <c r="M13" i="14"/>
  <c r="J13" i="14"/>
  <c r="F13" i="14"/>
  <c r="M12" i="14"/>
  <c r="J12" i="14"/>
  <c r="F12" i="14"/>
  <c r="L12" i="14" s="1"/>
  <c r="M45" i="14"/>
  <c r="J45" i="14"/>
  <c r="F45" i="14"/>
  <c r="M35" i="14"/>
  <c r="J35" i="14"/>
  <c r="F35" i="14"/>
  <c r="L35" i="14" s="1"/>
  <c r="M15" i="14"/>
  <c r="J15" i="14"/>
  <c r="F15" i="14"/>
  <c r="M37" i="14"/>
  <c r="J37" i="14"/>
  <c r="F37" i="14"/>
  <c r="L37" i="14" s="1"/>
  <c r="M43" i="14"/>
  <c r="J43" i="14"/>
  <c r="F43" i="14"/>
  <c r="N43" i="14" l="1"/>
  <c r="N15" i="14"/>
  <c r="N45" i="14"/>
  <c r="N13" i="14"/>
  <c r="N36" i="14"/>
  <c r="N10" i="14"/>
  <c r="N38" i="14"/>
  <c r="N53" i="14"/>
  <c r="N49" i="14"/>
  <c r="N50" i="14"/>
  <c r="N55" i="14"/>
  <c r="N31" i="14"/>
  <c r="N52" i="14"/>
  <c r="N39" i="14"/>
  <c r="N46" i="14"/>
  <c r="N24" i="14"/>
  <c r="N25" i="14"/>
  <c r="N22" i="14"/>
  <c r="N48" i="14"/>
  <c r="N18" i="14"/>
  <c r="N19" i="14"/>
  <c r="N11" i="14"/>
  <c r="N21" i="14"/>
  <c r="N37" i="14"/>
  <c r="N35" i="14"/>
  <c r="N12" i="14"/>
  <c r="L26" i="14"/>
  <c r="L43" i="14"/>
  <c r="L15" i="14"/>
  <c r="L45" i="14"/>
  <c r="L13" i="14"/>
  <c r="L36" i="14"/>
  <c r="L10" i="14"/>
  <c r="L38" i="14"/>
  <c r="L53" i="14"/>
  <c r="L49" i="14"/>
  <c r="L50" i="14"/>
  <c r="L55" i="14"/>
  <c r="L31" i="14"/>
  <c r="L52" i="14"/>
  <c r="L39" i="14"/>
  <c r="L46" i="14"/>
  <c r="L24" i="14"/>
  <c r="L25" i="14"/>
  <c r="L22" i="14"/>
  <c r="L48" i="14"/>
  <c r="L18" i="14"/>
  <c r="L19" i="14"/>
  <c r="L11" i="14"/>
  <c r="L21" i="14"/>
  <c r="L42" i="14"/>
  <c r="L16" i="14"/>
  <c r="L27" i="14"/>
  <c r="L17" i="14"/>
  <c r="L20" i="14"/>
  <c r="L40" i="14"/>
  <c r="L29" i="14"/>
  <c r="L23" i="14"/>
  <c r="L44" i="14"/>
  <c r="L30" i="14"/>
  <c r="L47" i="14"/>
  <c r="L14" i="14"/>
  <c r="L54" i="14"/>
  <c r="L51" i="14"/>
  <c r="L33" i="14"/>
  <c r="L41" i="14"/>
  <c r="L34" i="14"/>
  <c r="L32" i="14"/>
  <c r="L28" i="14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F10" i="13"/>
  <c r="F11" i="13"/>
  <c r="F12" i="13"/>
  <c r="N12" i="13" s="1"/>
  <c r="F13" i="13"/>
  <c r="F14" i="13"/>
  <c r="F15" i="13"/>
  <c r="F16" i="13"/>
  <c r="F17" i="13"/>
  <c r="F18" i="13"/>
  <c r="F19" i="13"/>
  <c r="F20" i="13"/>
  <c r="F21" i="13"/>
  <c r="N21" i="13" s="1"/>
  <c r="F22" i="13"/>
  <c r="F23" i="13"/>
  <c r="N23" i="13" s="1"/>
  <c r="F24" i="13"/>
  <c r="F25" i="13"/>
  <c r="N25" i="13" s="1"/>
  <c r="F26" i="13"/>
  <c r="F27" i="13"/>
  <c r="F28" i="13"/>
  <c r="F29" i="13"/>
  <c r="F30" i="13"/>
  <c r="F31" i="13"/>
  <c r="F32" i="13"/>
  <c r="N32" i="13" s="1"/>
  <c r="F33" i="13"/>
  <c r="N33" i="13" s="1"/>
  <c r="F34" i="13"/>
  <c r="N34" i="13" s="1"/>
  <c r="F35" i="13"/>
  <c r="F36" i="13"/>
  <c r="F37" i="13"/>
  <c r="F38" i="13"/>
  <c r="F39" i="13"/>
  <c r="F40" i="13"/>
  <c r="N40" i="13" s="1"/>
  <c r="F41" i="13"/>
  <c r="F42" i="13"/>
  <c r="F43" i="13"/>
  <c r="N43" i="13" s="1"/>
  <c r="F44" i="13"/>
  <c r="N44" i="13" s="1"/>
  <c r="F45" i="13"/>
  <c r="F46" i="13"/>
  <c r="F47" i="13"/>
  <c r="N47" i="13" s="1"/>
  <c r="F48" i="13"/>
  <c r="N48" i="13" s="1"/>
  <c r="F49" i="13"/>
  <c r="N49" i="13" s="1"/>
  <c r="F50" i="13"/>
  <c r="N50" i="13" s="1"/>
  <c r="F51" i="13"/>
  <c r="N51" i="13" s="1"/>
  <c r="F52" i="13"/>
  <c r="F53" i="13"/>
  <c r="F54" i="13"/>
  <c r="N54" i="13" s="1"/>
  <c r="F55" i="13"/>
  <c r="N55" i="13" s="1"/>
  <c r="L50" i="13" l="1"/>
  <c r="L32" i="13"/>
  <c r="L54" i="13"/>
  <c r="L51" i="13"/>
  <c r="L12" i="13"/>
  <c r="N28" i="13"/>
  <c r="L28" i="13"/>
  <c r="N17" i="13"/>
  <c r="L17" i="13"/>
  <c r="N10" i="13"/>
  <c r="L10" i="13"/>
  <c r="N19" i="13"/>
  <c r="L19" i="13"/>
  <c r="N13" i="13"/>
  <c r="L13" i="13"/>
  <c r="L49" i="13"/>
  <c r="L40" i="13"/>
  <c r="L34" i="13"/>
  <c r="L33" i="13"/>
  <c r="N31" i="13"/>
  <c r="L31" i="13"/>
  <c r="N29" i="13"/>
  <c r="L29" i="13"/>
  <c r="N53" i="13"/>
  <c r="L53" i="13"/>
  <c r="N45" i="13"/>
  <c r="L45" i="13"/>
  <c r="N41" i="13"/>
  <c r="L41" i="13"/>
  <c r="N38" i="13"/>
  <c r="L38" i="13"/>
  <c r="N37" i="13"/>
  <c r="L37" i="13"/>
  <c r="N36" i="13"/>
  <c r="L36" i="13"/>
  <c r="N30" i="13"/>
  <c r="N27" i="13"/>
  <c r="N14" i="13"/>
  <c r="L14" i="13"/>
  <c r="L48" i="13"/>
  <c r="L44" i="13"/>
  <c r="L25" i="13"/>
  <c r="N15" i="13"/>
  <c r="L15" i="13"/>
  <c r="N52" i="13"/>
  <c r="L52" i="13"/>
  <c r="N46" i="13"/>
  <c r="L46" i="13"/>
  <c r="N42" i="13"/>
  <c r="L42" i="13"/>
  <c r="N39" i="13"/>
  <c r="L39" i="13"/>
  <c r="N35" i="13"/>
  <c r="L35" i="13"/>
  <c r="L26" i="13"/>
  <c r="N26" i="13"/>
  <c r="N24" i="13"/>
  <c r="L24" i="13"/>
  <c r="N22" i="13"/>
  <c r="L22" i="13"/>
  <c r="N20" i="13"/>
  <c r="L20" i="13"/>
  <c r="N18" i="13"/>
  <c r="L18" i="13"/>
  <c r="L16" i="13"/>
  <c r="N16" i="13"/>
  <c r="L11" i="13"/>
  <c r="N11" i="13"/>
  <c r="L55" i="13"/>
  <c r="L47" i="13"/>
  <c r="L43" i="13"/>
  <c r="L30" i="13"/>
  <c r="L27" i="13"/>
  <c r="L23" i="13"/>
  <c r="L21" i="13"/>
</calcChain>
</file>

<file path=xl/sharedStrings.xml><?xml version="1.0" encoding="utf-8"?>
<sst xmlns="http://schemas.openxmlformats.org/spreadsheetml/2006/main" count="225" uniqueCount="74">
  <si>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</si>
  <si>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</si>
  <si>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</si>
  <si>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</si>
  <si>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</si>
  <si>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</si>
  <si>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</si>
  <si>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</si>
  <si>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</si>
  <si>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</si>
  <si>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</si>
  <si>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</si>
  <si>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</si>
  <si>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</si>
  <si>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</si>
  <si>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</si>
  <si>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Indirectos</t>
  </si>
  <si>
    <t>Tasas y otros ingresos</t>
  </si>
  <si>
    <t>Impuestos directos e indirectos</t>
  </si>
  <si>
    <t>CONTRIBUCIÓN FISCAL ABSOLUTA</t>
  </si>
  <si>
    <t xml:space="preserve">San Roque                                                             </t>
  </si>
  <si>
    <t xml:space="preserve">Almonte                                                               </t>
  </si>
  <si>
    <t xml:space="preserve">Nerja                                                                 </t>
  </si>
  <si>
    <t xml:space="preserve">Barrios (Los)                                                         </t>
  </si>
  <si>
    <t xml:space="preserve">Alhaurín de la Torre                                                  </t>
  </si>
  <si>
    <t xml:space="preserve">Coín                                                                  </t>
  </si>
  <si>
    <t xml:space="preserve">Antequera                                                             </t>
  </si>
  <si>
    <t xml:space="preserve">Rincón de la Victoria                                                 </t>
  </si>
  <si>
    <t xml:space="preserve">Martos                                                                </t>
  </si>
  <si>
    <t xml:space="preserve">Vícar                                                                 </t>
  </si>
  <si>
    <t xml:space="preserve">Carmona                                                               </t>
  </si>
  <si>
    <t xml:space="preserve">Ronda                                                                 </t>
  </si>
  <si>
    <t xml:space="preserve">Níjar                                                                 </t>
  </si>
  <si>
    <t xml:space="preserve">Cabra                                                                 </t>
  </si>
  <si>
    <t xml:space="preserve">Tomares                                                               </t>
  </si>
  <si>
    <t xml:space="preserve">Morón de la Frontera                                                  </t>
  </si>
  <si>
    <t xml:space="preserve">Úbeda                                                                 </t>
  </si>
  <si>
    <t xml:space="preserve">Palma del Río                                                         </t>
  </si>
  <si>
    <t xml:space="preserve">Lucena                                                                </t>
  </si>
  <si>
    <t xml:space="preserve">Isla Cristina                                                         </t>
  </si>
  <si>
    <t xml:space="preserve">Alhaurín el Grande                                                    </t>
  </si>
  <si>
    <t xml:space="preserve">Loja                                                                  </t>
  </si>
  <si>
    <t xml:space="preserve">San Juan de Aznalfarache                                              </t>
  </si>
  <si>
    <t xml:space="preserve">Baza                                                                  </t>
  </si>
  <si>
    <t xml:space="preserve">Andújar                                                               </t>
  </si>
  <si>
    <t xml:space="preserve">Mairena del Aljarafe                                                  </t>
  </si>
  <si>
    <t xml:space="preserve">Armilla                                                               </t>
  </si>
  <si>
    <t xml:space="preserve">Puerto Real                                                           </t>
  </si>
  <si>
    <t xml:space="preserve">Alcalá la Real                                                        </t>
  </si>
  <si>
    <t xml:space="preserve">Puente Genil                                                          </t>
  </si>
  <si>
    <t xml:space="preserve">Montilla                                                              </t>
  </si>
  <si>
    <t xml:space="preserve">Écija                                                                 </t>
  </si>
  <si>
    <t xml:space="preserve">Adra                                                                  </t>
  </si>
  <si>
    <t xml:space="preserve">Rinconada (La)                                                        </t>
  </si>
  <si>
    <t xml:space="preserve">Camas                                                                 </t>
  </si>
  <si>
    <t xml:space="preserve">Aljaraque                                                             </t>
  </si>
  <si>
    <t xml:space="preserve">Cártama                                                               </t>
  </si>
  <si>
    <t xml:space="preserve">Priego de Córdoba                                                     </t>
  </si>
  <si>
    <t xml:space="preserve">Maracena                                                              </t>
  </si>
  <si>
    <t xml:space="preserve">Coria del Río                                                         </t>
  </si>
  <si>
    <t xml:space="preserve">Palacios y Villafranca (Los)                                          </t>
  </si>
  <si>
    <t xml:space="preserve">Gabias (Las)                                                          </t>
  </si>
  <si>
    <t xml:space="preserve">Ayamonte                                                              </t>
  </si>
  <si>
    <t>Impuestos directos - IRPF</t>
  </si>
  <si>
    <t>Impuestos indirectos - IVA-IIEE</t>
  </si>
  <si>
    <t>Ingresos tributarios 2019 (impuestos directos e indirectos, tasas y otros ingresos)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</si>
  <si>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30-10-20)</t>
    </r>
  </si>
  <si>
    <t>IIEE (PIE)</t>
  </si>
  <si>
    <t>IVA (PIE)</t>
  </si>
  <si>
    <t xml:space="preserve">Almuñécar                                                             </t>
  </si>
  <si>
    <t xml:space="preserve">Mairena del Alcor                                                     </t>
  </si>
  <si>
    <t xml:space="preserve">Moguer                                                                </t>
  </si>
  <si>
    <t>Municipios de Andalucía de 20.000 a 49.999 habitantes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</si>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</sst>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i/>
      <sz val="8"/>
      <name val="Arial Unicode MS"/>
      <family val="2"/>
    </font>
    <font>
      <sz val="8"/>
      <name val="Arial Unicode MS"/>
      <family val="2"/>
    </font>
    <font>
      <sz val="9"/>
      <name val="Univers"/>
      <family val="2"/>
    </font>
    <font>
      <sz val="10"/>
      <name val="Arial Unicode MS"/>
      <family val="2"/>
    </font>
    <font>
      <i/>
      <sz val="10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4" fillId="0" borderId="0" xfId="0" applyNumberFormat="1" applyFont="1"/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0" applyNumberFormat="1"/>
    <xf numFmtId="4" fontId="5" fillId="0" borderId="0" xfId="0" applyNumberFormat="1" applyFont="1" applyFill="1" applyAlignment="1">
      <alignment vertical="center" wrapText="1"/>
    </xf>
    <xf numFmtId="4" fontId="0" fillId="0" borderId="0" xfId="0" applyNumberFormat="1"/>
    <xf numFmtId="4" fontId="17" fillId="3" borderId="1" xfId="6" applyNumberFormat="1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 wrapText="1"/>
    </xf>
    <xf numFmtId="4" fontId="17" fillId="3" borderId="1" xfId="6" applyNumberFormat="1" applyFont="1" applyFill="1" applyBorder="1" applyAlignment="1">
      <alignment horizontal="right" vertical="center" wrapText="1"/>
    </xf>
    <xf numFmtId="3" fontId="15" fillId="2" borderId="1" xfId="4" applyNumberFormat="1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5" fillId="2" borderId="1" xfId="4" applyNumberFormat="1" applyFont="1" applyFill="1" applyBorder="1" applyAlignment="1">
      <alignment horizontal="left" vertical="center" wrapText="1"/>
    </xf>
    <xf numFmtId="4" fontId="15" fillId="3" borderId="1" xfId="6" applyNumberFormat="1" applyFont="1" applyFill="1" applyBorder="1" applyAlignment="1">
      <alignment horizontal="center" vertical="center" wrapText="1"/>
    </xf>
    <xf numFmtId="4" fontId="11" fillId="0" borderId="1" xfId="5" applyNumberFormat="1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right" wrapText="1"/>
    </xf>
    <xf numFmtId="4" fontId="18" fillId="0" borderId="1" xfId="2" applyNumberFormat="1" applyFont="1" applyFill="1" applyBorder="1" applyAlignment="1">
      <alignment horizontal="right" wrapText="1"/>
    </xf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3" fillId="0" borderId="2" xfId="3" applyNumberFormat="1" applyFont="1" applyFill="1" applyBorder="1" applyAlignment="1">
      <alignment horizontal="center" vertical="center"/>
    </xf>
    <xf numFmtId="4" fontId="13" fillId="0" borderId="3" xfId="3" applyNumberFormat="1" applyFont="1" applyFill="1" applyBorder="1" applyAlignment="1">
      <alignment horizontal="center" vertical="center"/>
    </xf>
    <xf numFmtId="4" fontId="13" fillId="0" borderId="4" xfId="3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2</xdr:row>
      <xdr:rowOff>9525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68580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zoomScaleNormal="100" workbookViewId="0">
      <selection activeCell="R9" sqref="R9"/>
    </sheetView>
  </sheetViews>
  <sheetFormatPr baseColWidth="10" defaultColWidth="7.109375" defaultRowHeight="14.4"/>
  <cols>
    <col min="1" max="1" width="28.109375" customWidth="1"/>
    <col min="2" max="2" width="15.6640625" customWidth="1"/>
    <col min="3" max="3" width="11" style="18" customWidth="1"/>
    <col min="4" max="4" width="14.109375" hidden="1" customWidth="1"/>
    <col min="5" max="5" width="12.6640625" hidden="1" customWidth="1"/>
    <col min="6" max="6" width="14.44140625" hidden="1" customWidth="1"/>
    <col min="7" max="7" width="14.33203125" style="20" hidden="1" customWidth="1"/>
    <col min="8" max="8" width="12.6640625" hidden="1" customWidth="1"/>
    <col min="9" max="9" width="12.6640625" style="32" hidden="1" customWidth="1"/>
    <col min="10" max="10" width="13.5546875" hidden="1" customWidth="1"/>
    <col min="11" max="11" width="13.6640625" hidden="1" customWidth="1"/>
    <col min="12" max="12" width="16.5546875" customWidth="1"/>
    <col min="13" max="13" width="15.44140625" customWidth="1"/>
    <col min="14" max="14" width="18.109375" customWidth="1"/>
    <col min="15" max="15" width="7.109375" customWidth="1"/>
  </cols>
  <sheetData>
    <row r="1" spans="1:14" s="1" customFormat="1" ht="15">
      <c r="C1" s="2"/>
      <c r="D1" s="3"/>
      <c r="E1" s="3"/>
      <c r="F1" s="3"/>
      <c r="G1" s="3"/>
      <c r="H1" s="3"/>
      <c r="I1" s="3"/>
      <c r="J1" s="3"/>
      <c r="K1" s="3"/>
      <c r="L1" s="3"/>
      <c r="N1" s="4"/>
    </row>
    <row r="2" spans="1:14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  <c r="N2" s="5"/>
    </row>
    <row r="3" spans="1:14" s="1" customFormat="1" ht="39" customHeight="1">
      <c r="A3" s="33" t="s">
        <v>65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" customFormat="1" ht="20.399999999999999">
      <c r="A4" s="34" t="s">
        <v>72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1" customFormat="1" ht="15">
      <c r="A5" s="7" t="s">
        <v>66</v>
      </c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11"/>
    </row>
    <row r="6" spans="1:14" s="1" customFormat="1" ht="15">
      <c r="A6" s="12" t="s">
        <v>8</v>
      </c>
      <c r="B6" s="13"/>
      <c r="C6" s="14"/>
      <c r="D6" s="15"/>
      <c r="E6" s="15"/>
      <c r="F6" s="15"/>
      <c r="G6" s="15"/>
      <c r="H6" s="15"/>
      <c r="I6" s="15"/>
      <c r="J6" s="15"/>
      <c r="K6" s="10"/>
      <c r="L6" s="15"/>
      <c r="M6" s="10"/>
      <c r="N6" s="11"/>
    </row>
    <row r="7" spans="1:14" s="1" customFormat="1" ht="15">
      <c r="A7" s="12" t="s">
        <v>73</v>
      </c>
      <c r="B7" s="13"/>
      <c r="C7" s="14"/>
      <c r="D7" s="15"/>
      <c r="E7" s="15"/>
      <c r="F7" s="15"/>
      <c r="G7" s="15"/>
      <c r="H7" s="15"/>
      <c r="I7" s="15"/>
      <c r="J7" s="15"/>
      <c r="K7" s="10"/>
      <c r="L7" s="15"/>
      <c r="M7" s="10"/>
      <c r="N7" s="11"/>
    </row>
    <row r="8" spans="1:14" s="1" customFormat="1" ht="15">
      <c r="A8" s="16"/>
      <c r="B8" s="16"/>
      <c r="C8" s="17"/>
      <c r="D8" s="35" t="s">
        <v>9</v>
      </c>
      <c r="E8" s="36"/>
      <c r="F8" s="36"/>
      <c r="G8" s="36"/>
      <c r="H8" s="36"/>
      <c r="I8" s="36"/>
      <c r="J8" s="36"/>
      <c r="K8" s="37"/>
      <c r="L8" s="38" t="s">
        <v>10</v>
      </c>
      <c r="M8" s="39"/>
      <c r="N8" s="40"/>
    </row>
    <row r="9" spans="1:14" s="1" customFormat="1" ht="45">
      <c r="A9" s="24" t="s">
        <v>11</v>
      </c>
      <c r="B9" s="24" t="s">
        <v>12</v>
      </c>
      <c r="C9" s="24" t="s">
        <v>13</v>
      </c>
      <c r="D9" s="29" t="s">
        <v>14</v>
      </c>
      <c r="E9" s="29" t="s">
        <v>15</v>
      </c>
      <c r="F9" s="29" t="s">
        <v>63</v>
      </c>
      <c r="G9" s="29" t="s">
        <v>16</v>
      </c>
      <c r="H9" s="29" t="s">
        <v>68</v>
      </c>
      <c r="I9" s="29" t="s">
        <v>67</v>
      </c>
      <c r="J9" s="29" t="s">
        <v>64</v>
      </c>
      <c r="K9" s="29" t="s">
        <v>17</v>
      </c>
      <c r="L9" s="25" t="s">
        <v>18</v>
      </c>
      <c r="M9" s="25" t="s">
        <v>17</v>
      </c>
      <c r="N9" s="26" t="s">
        <v>19</v>
      </c>
    </row>
    <row r="10" spans="1:14" ht="15" customHeight="1">
      <c r="A10" s="27" t="s">
        <v>52</v>
      </c>
      <c r="B10" s="21" t="s">
        <v>2</v>
      </c>
      <c r="C10" s="22">
        <v>25148</v>
      </c>
      <c r="D10" s="30">
        <v>7923791.5</v>
      </c>
      <c r="E10" s="31">
        <v>0</v>
      </c>
      <c r="F10" s="30">
        <f t="shared" ref="F10:F55" si="0">D10-E10</f>
        <v>7923791.5</v>
      </c>
      <c r="G10" s="30">
        <v>212898.81</v>
      </c>
      <c r="H10" s="30">
        <v>0</v>
      </c>
      <c r="I10" s="30">
        <v>0</v>
      </c>
      <c r="J10" s="30">
        <f t="shared" ref="J10:J55" si="1">G10-H10-I10</f>
        <v>212898.81</v>
      </c>
      <c r="K10" s="30">
        <v>3668936.52</v>
      </c>
      <c r="L10" s="23">
        <f t="shared" ref="L10:L55" si="2">(F10+J10)/C10</f>
        <v>323.55218347383487</v>
      </c>
      <c r="M10" s="23">
        <f t="shared" ref="M10:M55" si="3">K10/C10</f>
        <v>145.89376968347383</v>
      </c>
      <c r="N10" s="28">
        <f t="shared" ref="N10:N55" si="4">(F10+J10+K10)/C10</f>
        <v>469.44595315730874</v>
      </c>
    </row>
    <row r="11" spans="1:14" ht="15" customHeight="1">
      <c r="A11" s="27" t="s">
        <v>48</v>
      </c>
      <c r="B11" s="21" t="s">
        <v>3</v>
      </c>
      <c r="C11" s="22">
        <v>21605</v>
      </c>
      <c r="D11" s="30">
        <v>6587993.6299999999</v>
      </c>
      <c r="E11" s="31">
        <v>0</v>
      </c>
      <c r="F11" s="30">
        <f t="shared" si="0"/>
        <v>6587993.6299999999</v>
      </c>
      <c r="G11" s="30">
        <v>441562.6</v>
      </c>
      <c r="H11" s="30">
        <v>0</v>
      </c>
      <c r="I11" s="30">
        <v>0</v>
      </c>
      <c r="J11" s="30">
        <f t="shared" si="1"/>
        <v>441562.6</v>
      </c>
      <c r="K11" s="30">
        <v>3871482.07</v>
      </c>
      <c r="L11" s="23">
        <f t="shared" si="2"/>
        <v>325.36710159685254</v>
      </c>
      <c r="M11" s="23">
        <f t="shared" si="3"/>
        <v>179.19380097199721</v>
      </c>
      <c r="N11" s="28">
        <f t="shared" si="4"/>
        <v>504.56090256884977</v>
      </c>
    </row>
    <row r="12" spans="1:14" ht="15" customHeight="1">
      <c r="A12" s="27" t="s">
        <v>24</v>
      </c>
      <c r="B12" s="21" t="s">
        <v>6</v>
      </c>
      <c r="C12" s="22">
        <v>40345</v>
      </c>
      <c r="D12" s="30">
        <v>18883563.129999999</v>
      </c>
      <c r="E12" s="31">
        <v>0</v>
      </c>
      <c r="F12" s="30">
        <f t="shared" si="0"/>
        <v>18883563.129999999</v>
      </c>
      <c r="G12" s="30">
        <v>946414.19</v>
      </c>
      <c r="H12" s="30">
        <v>0</v>
      </c>
      <c r="I12" s="30">
        <v>0</v>
      </c>
      <c r="J12" s="30">
        <f t="shared" si="1"/>
        <v>946414.19</v>
      </c>
      <c r="K12" s="30">
        <v>14345685.460000001</v>
      </c>
      <c r="L12" s="23">
        <f t="shared" si="2"/>
        <v>491.51015788821417</v>
      </c>
      <c r="M12" s="23">
        <f t="shared" si="3"/>
        <v>355.57529954145497</v>
      </c>
      <c r="N12" s="28">
        <f t="shared" si="4"/>
        <v>847.08545742966908</v>
      </c>
    </row>
    <row r="13" spans="1:14" ht="15" customHeight="1">
      <c r="A13" s="27" t="s">
        <v>40</v>
      </c>
      <c r="B13" s="21" t="s">
        <v>6</v>
      </c>
      <c r="C13" s="22">
        <v>24705</v>
      </c>
      <c r="D13" s="30">
        <v>7388413.1900000004</v>
      </c>
      <c r="E13" s="31">
        <v>0</v>
      </c>
      <c r="F13" s="30">
        <f t="shared" si="0"/>
        <v>7388413.1900000004</v>
      </c>
      <c r="G13" s="30">
        <v>81068.47</v>
      </c>
      <c r="H13" s="30">
        <v>0</v>
      </c>
      <c r="I13" s="30">
        <v>0</v>
      </c>
      <c r="J13" s="30">
        <f t="shared" si="1"/>
        <v>81068.47</v>
      </c>
      <c r="K13" s="30">
        <v>5358264.59</v>
      </c>
      <c r="L13" s="23">
        <f t="shared" si="2"/>
        <v>302.3469605343048</v>
      </c>
      <c r="M13" s="23">
        <f t="shared" si="3"/>
        <v>216.88988423396074</v>
      </c>
      <c r="N13" s="28">
        <f t="shared" si="4"/>
        <v>519.23684476826554</v>
      </c>
    </row>
    <row r="14" spans="1:14" ht="15" customHeight="1">
      <c r="A14" s="27" t="s">
        <v>55</v>
      </c>
      <c r="B14" s="21" t="s">
        <v>1</v>
      </c>
      <c r="C14" s="22">
        <v>21260</v>
      </c>
      <c r="D14" s="30">
        <v>8098006.9199999999</v>
      </c>
      <c r="E14" s="31">
        <v>0</v>
      </c>
      <c r="F14" s="30">
        <f t="shared" si="0"/>
        <v>8098006.9199999999</v>
      </c>
      <c r="G14" s="30">
        <v>177084.25</v>
      </c>
      <c r="H14" s="30">
        <v>0</v>
      </c>
      <c r="I14" s="30">
        <v>0</v>
      </c>
      <c r="J14" s="30">
        <f t="shared" si="1"/>
        <v>177084.25</v>
      </c>
      <c r="K14" s="30">
        <v>1577040.88</v>
      </c>
      <c r="L14" s="23">
        <f t="shared" si="2"/>
        <v>389.23288664158042</v>
      </c>
      <c r="M14" s="23">
        <f t="shared" si="3"/>
        <v>74.178780809031039</v>
      </c>
      <c r="N14" s="28">
        <f t="shared" si="4"/>
        <v>463.4116674506115</v>
      </c>
    </row>
    <row r="15" spans="1:14" ht="15" customHeight="1">
      <c r="A15" s="27" t="s">
        <v>21</v>
      </c>
      <c r="B15" s="21" t="s">
        <v>1</v>
      </c>
      <c r="C15" s="22">
        <v>24191</v>
      </c>
      <c r="D15" s="30">
        <v>15241359.15</v>
      </c>
      <c r="E15" s="31">
        <v>0</v>
      </c>
      <c r="F15" s="30">
        <f t="shared" si="0"/>
        <v>15241359.15</v>
      </c>
      <c r="G15" s="30">
        <v>403082.01</v>
      </c>
      <c r="H15" s="30">
        <v>0</v>
      </c>
      <c r="I15" s="30">
        <v>0</v>
      </c>
      <c r="J15" s="30">
        <f t="shared" si="1"/>
        <v>403082.01</v>
      </c>
      <c r="K15" s="30">
        <v>13302449.039999999</v>
      </c>
      <c r="L15" s="23">
        <f t="shared" si="2"/>
        <v>646.70502087553223</v>
      </c>
      <c r="M15" s="23">
        <f t="shared" si="3"/>
        <v>549.8924823281385</v>
      </c>
      <c r="N15" s="28">
        <f t="shared" si="4"/>
        <v>1196.5975032036708</v>
      </c>
    </row>
    <row r="16" spans="1:14" ht="15" customHeight="1">
      <c r="A16" s="27" t="s">
        <v>69</v>
      </c>
      <c r="B16" s="21" t="s">
        <v>0</v>
      </c>
      <c r="C16" s="22">
        <v>26514</v>
      </c>
      <c r="D16" s="30">
        <v>19805766.100000001</v>
      </c>
      <c r="E16" s="31">
        <v>0</v>
      </c>
      <c r="F16" s="30">
        <f t="shared" si="0"/>
        <v>19805766.100000001</v>
      </c>
      <c r="G16" s="30">
        <v>444445.36</v>
      </c>
      <c r="H16" s="30">
        <v>0</v>
      </c>
      <c r="I16" s="30">
        <v>0</v>
      </c>
      <c r="J16" s="30">
        <f t="shared" si="1"/>
        <v>444445.36</v>
      </c>
      <c r="K16" s="30">
        <v>4197100.28</v>
      </c>
      <c r="L16" s="23">
        <f t="shared" si="2"/>
        <v>763.75542958437052</v>
      </c>
      <c r="M16" s="23">
        <f t="shared" si="3"/>
        <v>158.29751376631214</v>
      </c>
      <c r="N16" s="28">
        <f t="shared" si="4"/>
        <v>922.05294335068277</v>
      </c>
    </row>
    <row r="17" spans="1:14" ht="15" customHeight="1">
      <c r="A17" s="27" t="s">
        <v>44</v>
      </c>
      <c r="B17" s="21" t="s">
        <v>3</v>
      </c>
      <c r="C17" s="22">
        <v>36793</v>
      </c>
      <c r="D17" s="30">
        <v>13005747.130000001</v>
      </c>
      <c r="E17" s="31">
        <v>0</v>
      </c>
      <c r="F17" s="30">
        <f t="shared" si="0"/>
        <v>13005747.130000001</v>
      </c>
      <c r="G17" s="30">
        <v>289383.96999999997</v>
      </c>
      <c r="H17" s="30">
        <v>0</v>
      </c>
      <c r="I17" s="30">
        <v>0</v>
      </c>
      <c r="J17" s="30">
        <f t="shared" si="1"/>
        <v>289383.96999999997</v>
      </c>
      <c r="K17" s="30">
        <v>7624945.6100000003</v>
      </c>
      <c r="L17" s="23">
        <f t="shared" si="2"/>
        <v>361.3494713668361</v>
      </c>
      <c r="M17" s="23">
        <f t="shared" si="3"/>
        <v>207.23902943494687</v>
      </c>
      <c r="N17" s="28">
        <f t="shared" si="4"/>
        <v>568.58850080178297</v>
      </c>
    </row>
    <row r="18" spans="1:14" ht="15" customHeight="1">
      <c r="A18" s="27" t="s">
        <v>26</v>
      </c>
      <c r="B18" s="21" t="s">
        <v>6</v>
      </c>
      <c r="C18" s="22">
        <v>41239</v>
      </c>
      <c r="D18" s="30">
        <v>17549596.920000002</v>
      </c>
      <c r="E18" s="31">
        <v>0</v>
      </c>
      <c r="F18" s="30">
        <f t="shared" si="0"/>
        <v>17549596.920000002</v>
      </c>
      <c r="G18" s="30">
        <v>604774.53</v>
      </c>
      <c r="H18" s="30">
        <v>0</v>
      </c>
      <c r="I18" s="30">
        <v>0</v>
      </c>
      <c r="J18" s="30">
        <f t="shared" si="1"/>
        <v>604774.53</v>
      </c>
      <c r="K18" s="30">
        <v>2745387.82</v>
      </c>
      <c r="L18" s="23">
        <f t="shared" si="2"/>
        <v>440.22336744343954</v>
      </c>
      <c r="M18" s="23">
        <f t="shared" si="3"/>
        <v>66.572608938141073</v>
      </c>
      <c r="N18" s="28">
        <f t="shared" si="4"/>
        <v>506.7959763815806</v>
      </c>
    </row>
    <row r="19" spans="1:14" ht="15" customHeight="1">
      <c r="A19" s="27" t="s">
        <v>46</v>
      </c>
      <c r="B19" s="21" t="s">
        <v>0</v>
      </c>
      <c r="C19" s="22">
        <v>24174</v>
      </c>
      <c r="D19" s="30">
        <v>7613889.54</v>
      </c>
      <c r="E19" s="31">
        <v>0</v>
      </c>
      <c r="F19" s="30">
        <f t="shared" si="0"/>
        <v>7613889.54</v>
      </c>
      <c r="G19" s="30">
        <v>289877.24</v>
      </c>
      <c r="H19" s="30">
        <v>0</v>
      </c>
      <c r="I19" s="30">
        <v>0</v>
      </c>
      <c r="J19" s="30">
        <f t="shared" si="1"/>
        <v>289877.24</v>
      </c>
      <c r="K19" s="30">
        <v>3642740.95</v>
      </c>
      <c r="L19" s="23">
        <f t="shared" si="2"/>
        <v>326.95320509638458</v>
      </c>
      <c r="M19" s="23">
        <f t="shared" si="3"/>
        <v>150.68838214610739</v>
      </c>
      <c r="N19" s="28">
        <f t="shared" si="4"/>
        <v>477.64158724249194</v>
      </c>
    </row>
    <row r="20" spans="1:14" ht="15" customHeight="1">
      <c r="A20" s="27" t="s">
        <v>62</v>
      </c>
      <c r="B20" s="21" t="s">
        <v>1</v>
      </c>
      <c r="C20" s="22">
        <v>20946</v>
      </c>
      <c r="D20" s="30">
        <v>11846441.779999999</v>
      </c>
      <c r="E20" s="31">
        <v>0</v>
      </c>
      <c r="F20" s="30">
        <f t="shared" si="0"/>
        <v>11846441.779999999</v>
      </c>
      <c r="G20" s="30">
        <v>769118.06</v>
      </c>
      <c r="H20" s="30">
        <v>0</v>
      </c>
      <c r="I20" s="30">
        <v>0</v>
      </c>
      <c r="J20" s="30">
        <f t="shared" si="1"/>
        <v>769118.06</v>
      </c>
      <c r="K20" s="30">
        <v>17549065.280000001</v>
      </c>
      <c r="L20" s="23">
        <f t="shared" si="2"/>
        <v>602.28968967822016</v>
      </c>
      <c r="M20" s="23">
        <f t="shared" si="3"/>
        <v>837.82418027308324</v>
      </c>
      <c r="N20" s="28">
        <f t="shared" si="4"/>
        <v>1440.1138699513035</v>
      </c>
    </row>
    <row r="21" spans="1:14" ht="15" customHeight="1">
      <c r="A21" s="27" t="s">
        <v>23</v>
      </c>
      <c r="B21" s="21" t="s">
        <v>5</v>
      </c>
      <c r="C21" s="22">
        <v>23642</v>
      </c>
      <c r="D21" s="30">
        <v>15044579.15</v>
      </c>
      <c r="E21" s="31">
        <v>0</v>
      </c>
      <c r="F21" s="30">
        <f t="shared" si="0"/>
        <v>15044579.15</v>
      </c>
      <c r="G21" s="30">
        <v>792983.77</v>
      </c>
      <c r="H21" s="30">
        <v>0</v>
      </c>
      <c r="I21" s="30">
        <v>0</v>
      </c>
      <c r="J21" s="30">
        <f t="shared" si="1"/>
        <v>792983.77</v>
      </c>
      <c r="K21" s="30">
        <v>4054825.28</v>
      </c>
      <c r="L21" s="23">
        <f t="shared" si="2"/>
        <v>669.89099568564416</v>
      </c>
      <c r="M21" s="23">
        <f t="shared" si="3"/>
        <v>171.50940191185177</v>
      </c>
      <c r="N21" s="28">
        <f t="shared" si="4"/>
        <v>841.40039759749595</v>
      </c>
    </row>
    <row r="22" spans="1:14" ht="15" customHeight="1">
      <c r="A22" s="27" t="s">
        <v>43</v>
      </c>
      <c r="B22" s="21" t="s">
        <v>0</v>
      </c>
      <c r="C22" s="22">
        <v>20412</v>
      </c>
      <c r="D22" s="30">
        <v>6165412.7999999998</v>
      </c>
      <c r="E22" s="31">
        <v>0</v>
      </c>
      <c r="F22" s="30">
        <f t="shared" si="0"/>
        <v>6165412.7999999998</v>
      </c>
      <c r="G22" s="30">
        <v>174839.04000000001</v>
      </c>
      <c r="H22" s="30">
        <v>0</v>
      </c>
      <c r="I22" s="30">
        <v>0</v>
      </c>
      <c r="J22" s="30">
        <f t="shared" si="1"/>
        <v>174839.04000000001</v>
      </c>
      <c r="K22" s="30">
        <v>3936526.74</v>
      </c>
      <c r="L22" s="23">
        <f t="shared" si="2"/>
        <v>310.61394473838919</v>
      </c>
      <c r="M22" s="23">
        <f t="shared" si="3"/>
        <v>192.85355379188712</v>
      </c>
      <c r="N22" s="28">
        <f t="shared" si="4"/>
        <v>503.46749853027632</v>
      </c>
    </row>
    <row r="23" spans="1:14" ht="15" customHeight="1">
      <c r="A23" s="27" t="s">
        <v>33</v>
      </c>
      <c r="B23" s="21" t="s">
        <v>4</v>
      </c>
      <c r="C23" s="22">
        <v>20341</v>
      </c>
      <c r="D23" s="30">
        <v>7515627.7199999997</v>
      </c>
      <c r="E23" s="31">
        <v>0</v>
      </c>
      <c r="F23" s="30">
        <f t="shared" si="0"/>
        <v>7515627.7199999997</v>
      </c>
      <c r="G23" s="30">
        <v>112688.85</v>
      </c>
      <c r="H23" s="30">
        <v>0</v>
      </c>
      <c r="I23" s="30">
        <v>0</v>
      </c>
      <c r="J23" s="30">
        <f t="shared" si="1"/>
        <v>112688.85</v>
      </c>
      <c r="K23" s="30">
        <v>3911418</v>
      </c>
      <c r="L23" s="23">
        <f t="shared" si="2"/>
        <v>375.02170837225304</v>
      </c>
      <c r="M23" s="23">
        <f t="shared" si="3"/>
        <v>192.29231601199547</v>
      </c>
      <c r="N23" s="28">
        <f t="shared" si="4"/>
        <v>567.31402438424857</v>
      </c>
    </row>
    <row r="24" spans="1:14" ht="15" customHeight="1">
      <c r="A24" s="27" t="s">
        <v>54</v>
      </c>
      <c r="B24" s="21" t="s">
        <v>7</v>
      </c>
      <c r="C24" s="22">
        <v>27509</v>
      </c>
      <c r="D24" s="30">
        <v>7636348.9299999997</v>
      </c>
      <c r="E24" s="31">
        <v>0</v>
      </c>
      <c r="F24" s="30">
        <f t="shared" si="0"/>
        <v>7636348.9299999997</v>
      </c>
      <c r="G24" s="30">
        <v>40528.339999999997</v>
      </c>
      <c r="H24" s="30">
        <v>0</v>
      </c>
      <c r="I24" s="30">
        <v>0</v>
      </c>
      <c r="J24" s="30">
        <f t="shared" si="1"/>
        <v>40528.339999999997</v>
      </c>
      <c r="K24" s="30">
        <v>2718948.99</v>
      </c>
      <c r="L24" s="23">
        <f t="shared" si="2"/>
        <v>279.06784216074738</v>
      </c>
      <c r="M24" s="23">
        <f t="shared" si="3"/>
        <v>98.838525209931305</v>
      </c>
      <c r="N24" s="28">
        <f t="shared" si="4"/>
        <v>377.90636737067865</v>
      </c>
    </row>
    <row r="25" spans="1:14" ht="15" customHeight="1">
      <c r="A25" s="27" t="s">
        <v>30</v>
      </c>
      <c r="B25" s="21" t="s">
        <v>7</v>
      </c>
      <c r="C25" s="22">
        <v>28531</v>
      </c>
      <c r="D25" s="30">
        <v>11170956.4</v>
      </c>
      <c r="E25" s="31">
        <v>0</v>
      </c>
      <c r="F25" s="30">
        <f t="shared" si="0"/>
        <v>11170956.4</v>
      </c>
      <c r="G25" s="30">
        <v>1809655.24</v>
      </c>
      <c r="H25" s="30">
        <v>0</v>
      </c>
      <c r="I25" s="30">
        <v>0</v>
      </c>
      <c r="J25" s="30">
        <f t="shared" si="1"/>
        <v>1809655.24</v>
      </c>
      <c r="K25" s="30">
        <v>6045272.3799999999</v>
      </c>
      <c r="L25" s="23">
        <f t="shared" si="2"/>
        <v>454.9651831341348</v>
      </c>
      <c r="M25" s="23">
        <f t="shared" si="3"/>
        <v>211.88434965476148</v>
      </c>
      <c r="N25" s="28">
        <f t="shared" si="4"/>
        <v>666.84953278889623</v>
      </c>
    </row>
    <row r="26" spans="1:14" ht="15" customHeight="1">
      <c r="A26" s="27" t="s">
        <v>56</v>
      </c>
      <c r="B26" s="21" t="s">
        <v>6</v>
      </c>
      <c r="C26" s="22">
        <v>26259</v>
      </c>
      <c r="D26" s="30">
        <v>6356208.4100000001</v>
      </c>
      <c r="E26" s="31">
        <v>0</v>
      </c>
      <c r="F26" s="30">
        <f t="shared" si="0"/>
        <v>6356208.4100000001</v>
      </c>
      <c r="G26" s="30">
        <v>227098.96</v>
      </c>
      <c r="H26" s="30">
        <v>0</v>
      </c>
      <c r="I26" s="30">
        <v>0</v>
      </c>
      <c r="J26" s="30">
        <f t="shared" si="1"/>
        <v>227098.96</v>
      </c>
      <c r="K26" s="30">
        <v>4005224.15</v>
      </c>
      <c r="L26" s="23">
        <f t="shared" si="2"/>
        <v>250.70670512966984</v>
      </c>
      <c r="M26" s="23">
        <f t="shared" si="3"/>
        <v>152.52767241707605</v>
      </c>
      <c r="N26" s="28">
        <f t="shared" si="4"/>
        <v>403.23437754674586</v>
      </c>
    </row>
    <row r="27" spans="1:14" ht="15" customHeight="1">
      <c r="A27" s="27" t="s">
        <v>25</v>
      </c>
      <c r="B27" s="21" t="s">
        <v>6</v>
      </c>
      <c r="C27" s="22">
        <v>22147</v>
      </c>
      <c r="D27" s="30">
        <v>8577134.25</v>
      </c>
      <c r="E27" s="31">
        <v>0</v>
      </c>
      <c r="F27" s="30">
        <f t="shared" si="0"/>
        <v>8577134.25</v>
      </c>
      <c r="G27" s="30">
        <v>136131.23000000001</v>
      </c>
      <c r="H27" s="30">
        <v>0</v>
      </c>
      <c r="I27" s="30">
        <v>0</v>
      </c>
      <c r="J27" s="30">
        <f t="shared" si="1"/>
        <v>136131.23000000001</v>
      </c>
      <c r="K27" s="30">
        <v>5135774.6399999997</v>
      </c>
      <c r="L27" s="23">
        <f t="shared" si="2"/>
        <v>393.42870275883871</v>
      </c>
      <c r="M27" s="23">
        <f t="shared" si="3"/>
        <v>231.89482277509367</v>
      </c>
      <c r="N27" s="28">
        <f t="shared" si="4"/>
        <v>625.32352553393241</v>
      </c>
    </row>
    <row r="28" spans="1:14" ht="15" customHeight="1">
      <c r="A28" s="27" t="s">
        <v>59</v>
      </c>
      <c r="B28" s="21" t="s">
        <v>7</v>
      </c>
      <c r="C28" s="22">
        <v>30777</v>
      </c>
      <c r="D28" s="30">
        <v>8176144.8200000003</v>
      </c>
      <c r="E28" s="31">
        <v>0</v>
      </c>
      <c r="F28" s="30">
        <f t="shared" si="0"/>
        <v>8176144.8200000003</v>
      </c>
      <c r="G28" s="30">
        <v>130483.08</v>
      </c>
      <c r="H28" s="30">
        <v>0</v>
      </c>
      <c r="I28" s="30">
        <v>0</v>
      </c>
      <c r="J28" s="30">
        <f t="shared" si="1"/>
        <v>130483.08</v>
      </c>
      <c r="K28" s="30">
        <v>3938526.76</v>
      </c>
      <c r="L28" s="23">
        <f t="shared" si="2"/>
        <v>269.89725769243267</v>
      </c>
      <c r="M28" s="23">
        <f t="shared" si="3"/>
        <v>127.96980732365077</v>
      </c>
      <c r="N28" s="28">
        <f t="shared" si="4"/>
        <v>397.86706501608342</v>
      </c>
    </row>
    <row r="29" spans="1:14" ht="15" customHeight="1">
      <c r="A29" s="27" t="s">
        <v>51</v>
      </c>
      <c r="B29" s="21" t="s">
        <v>7</v>
      </c>
      <c r="C29" s="22">
        <v>39873</v>
      </c>
      <c r="D29" s="30">
        <v>14312899.42</v>
      </c>
      <c r="E29" s="31">
        <v>0</v>
      </c>
      <c r="F29" s="30">
        <f t="shared" si="0"/>
        <v>14312899.42</v>
      </c>
      <c r="G29" s="30">
        <v>392935.37</v>
      </c>
      <c r="H29" s="30">
        <v>0</v>
      </c>
      <c r="I29" s="30">
        <v>0</v>
      </c>
      <c r="J29" s="30">
        <f t="shared" si="1"/>
        <v>392935.37</v>
      </c>
      <c r="K29" s="30">
        <v>5169152.7</v>
      </c>
      <c r="L29" s="23">
        <f t="shared" si="2"/>
        <v>368.81686329094873</v>
      </c>
      <c r="M29" s="23">
        <f t="shared" si="3"/>
        <v>129.64042585208037</v>
      </c>
      <c r="N29" s="28">
        <f t="shared" si="4"/>
        <v>498.45728914302907</v>
      </c>
    </row>
    <row r="30" spans="1:14" ht="15" customHeight="1">
      <c r="A30" s="27" t="s">
        <v>61</v>
      </c>
      <c r="B30" s="21" t="s">
        <v>0</v>
      </c>
      <c r="C30" s="22">
        <v>21115</v>
      </c>
      <c r="D30" s="30">
        <v>5167359.8899999997</v>
      </c>
      <c r="E30" s="31">
        <v>0</v>
      </c>
      <c r="F30" s="30">
        <f t="shared" si="0"/>
        <v>5167359.8899999997</v>
      </c>
      <c r="G30" s="30">
        <v>96150.95</v>
      </c>
      <c r="H30" s="30">
        <v>0</v>
      </c>
      <c r="I30" s="30">
        <v>0</v>
      </c>
      <c r="J30" s="30">
        <f t="shared" si="1"/>
        <v>96150.95</v>
      </c>
      <c r="K30" s="30">
        <v>1544937.53</v>
      </c>
      <c r="L30" s="23">
        <f t="shared" si="2"/>
        <v>249.27827800142077</v>
      </c>
      <c r="M30" s="23">
        <f t="shared" si="3"/>
        <v>73.167773147051861</v>
      </c>
      <c r="N30" s="28">
        <f t="shared" si="4"/>
        <v>322.44605114847263</v>
      </c>
    </row>
    <row r="31" spans="1:14" ht="15" customHeight="1">
      <c r="A31" s="27" t="s">
        <v>39</v>
      </c>
      <c r="B31" s="21" t="s">
        <v>1</v>
      </c>
      <c r="C31" s="22">
        <v>21264</v>
      </c>
      <c r="D31" s="30">
        <v>10390811.119999999</v>
      </c>
      <c r="E31" s="31">
        <v>0</v>
      </c>
      <c r="F31" s="30">
        <f t="shared" si="0"/>
        <v>10390811.119999999</v>
      </c>
      <c r="G31" s="30">
        <v>104398.77</v>
      </c>
      <c r="H31" s="30">
        <v>0</v>
      </c>
      <c r="I31" s="30">
        <v>0</v>
      </c>
      <c r="J31" s="30">
        <f t="shared" si="1"/>
        <v>104398.77</v>
      </c>
      <c r="K31" s="30">
        <v>1452303.84</v>
      </c>
      <c r="L31" s="23">
        <f t="shared" si="2"/>
        <v>493.56705652746422</v>
      </c>
      <c r="M31" s="23">
        <f t="shared" si="3"/>
        <v>68.298713318284427</v>
      </c>
      <c r="N31" s="28">
        <f t="shared" si="4"/>
        <v>561.86576984574867</v>
      </c>
    </row>
    <row r="32" spans="1:14" ht="15" customHeight="1">
      <c r="A32" s="27" t="s">
        <v>41</v>
      </c>
      <c r="B32" s="21" t="s">
        <v>0</v>
      </c>
      <c r="C32" s="22">
        <v>20342</v>
      </c>
      <c r="D32" s="30">
        <v>7975973.3899999997</v>
      </c>
      <c r="E32" s="31">
        <v>0</v>
      </c>
      <c r="F32" s="30">
        <f t="shared" si="0"/>
        <v>7975973.3899999997</v>
      </c>
      <c r="G32" s="30">
        <v>97311.05</v>
      </c>
      <c r="H32" s="30">
        <v>0</v>
      </c>
      <c r="I32" s="30">
        <v>0</v>
      </c>
      <c r="J32" s="30">
        <f t="shared" si="1"/>
        <v>97311.05</v>
      </c>
      <c r="K32" s="30">
        <v>3190164.32</v>
      </c>
      <c r="L32" s="23">
        <f t="shared" si="2"/>
        <v>396.87761478713986</v>
      </c>
      <c r="M32" s="23">
        <f t="shared" si="3"/>
        <v>156.82648313833448</v>
      </c>
      <c r="N32" s="28">
        <f t="shared" si="4"/>
        <v>553.70409792547434</v>
      </c>
    </row>
    <row r="33" spans="1:14" ht="15" customHeight="1">
      <c r="A33" s="27" t="s">
        <v>38</v>
      </c>
      <c r="B33" s="21" t="s">
        <v>4</v>
      </c>
      <c r="C33" s="22">
        <v>42605</v>
      </c>
      <c r="D33" s="30">
        <v>17580161.489999998</v>
      </c>
      <c r="E33" s="31">
        <v>0</v>
      </c>
      <c r="F33" s="30">
        <f t="shared" si="0"/>
        <v>17580161.489999998</v>
      </c>
      <c r="G33" s="30">
        <v>347820.16</v>
      </c>
      <c r="H33" s="30">
        <v>0</v>
      </c>
      <c r="I33" s="30">
        <v>0</v>
      </c>
      <c r="J33" s="30">
        <f t="shared" si="1"/>
        <v>347820.16</v>
      </c>
      <c r="K33" s="30">
        <v>7522361.1699999999</v>
      </c>
      <c r="L33" s="23">
        <f t="shared" si="2"/>
        <v>420.79525055744625</v>
      </c>
      <c r="M33" s="23">
        <f t="shared" si="3"/>
        <v>176.56052505574462</v>
      </c>
      <c r="N33" s="28">
        <f t="shared" si="4"/>
        <v>597.35577561319099</v>
      </c>
    </row>
    <row r="34" spans="1:14" ht="15" customHeight="1">
      <c r="A34" s="27" t="s">
        <v>70</v>
      </c>
      <c r="B34" s="21" t="s">
        <v>7</v>
      </c>
      <c r="C34" s="22">
        <v>23550</v>
      </c>
      <c r="D34" s="30">
        <v>6570648.7000000002</v>
      </c>
      <c r="E34" s="31">
        <v>0</v>
      </c>
      <c r="F34" s="30">
        <f t="shared" si="0"/>
        <v>6570648.7000000002</v>
      </c>
      <c r="G34" s="30">
        <v>148411.62</v>
      </c>
      <c r="H34" s="30">
        <v>0</v>
      </c>
      <c r="I34" s="30">
        <v>0</v>
      </c>
      <c r="J34" s="30">
        <f t="shared" si="1"/>
        <v>148411.62</v>
      </c>
      <c r="K34" s="30">
        <v>2328819.4900000002</v>
      </c>
      <c r="L34" s="23">
        <f t="shared" si="2"/>
        <v>285.31041698513803</v>
      </c>
      <c r="M34" s="23">
        <f t="shared" si="3"/>
        <v>98.888301061571141</v>
      </c>
      <c r="N34" s="28">
        <f t="shared" si="4"/>
        <v>384.19871804670913</v>
      </c>
    </row>
    <row r="35" spans="1:14" ht="15" customHeight="1">
      <c r="A35" s="27" t="s">
        <v>45</v>
      </c>
      <c r="B35" s="21" t="s">
        <v>7</v>
      </c>
      <c r="C35" s="22">
        <v>46089</v>
      </c>
      <c r="D35" s="30">
        <v>14802180.550000001</v>
      </c>
      <c r="E35" s="31">
        <v>0</v>
      </c>
      <c r="F35" s="30">
        <f t="shared" si="0"/>
        <v>14802180.550000001</v>
      </c>
      <c r="G35" s="30">
        <v>596677.23</v>
      </c>
      <c r="H35" s="30">
        <v>0</v>
      </c>
      <c r="I35" s="30">
        <v>0</v>
      </c>
      <c r="J35" s="30">
        <f t="shared" si="1"/>
        <v>596677.23</v>
      </c>
      <c r="K35" s="30">
        <v>6171681.2699999996</v>
      </c>
      <c r="L35" s="23">
        <f t="shared" si="2"/>
        <v>334.11134500640071</v>
      </c>
      <c r="M35" s="23">
        <f t="shared" si="3"/>
        <v>133.9079014515394</v>
      </c>
      <c r="N35" s="28">
        <f t="shared" si="4"/>
        <v>468.01924645794008</v>
      </c>
    </row>
    <row r="36" spans="1:14" ht="15" customHeight="1">
      <c r="A36" s="27" t="s">
        <v>58</v>
      </c>
      <c r="B36" s="21" t="s">
        <v>0</v>
      </c>
      <c r="C36" s="22">
        <v>22116</v>
      </c>
      <c r="D36" s="30">
        <v>7541024.9900000002</v>
      </c>
      <c r="E36" s="31">
        <v>0</v>
      </c>
      <c r="F36" s="30">
        <f t="shared" si="0"/>
        <v>7541024.9900000002</v>
      </c>
      <c r="G36" s="30">
        <v>505673.08</v>
      </c>
      <c r="H36" s="30">
        <v>0</v>
      </c>
      <c r="I36" s="30">
        <v>0</v>
      </c>
      <c r="J36" s="30">
        <f t="shared" si="1"/>
        <v>505673.08</v>
      </c>
      <c r="K36" s="30">
        <v>3037446.04</v>
      </c>
      <c r="L36" s="23">
        <f t="shared" si="2"/>
        <v>363.84057107976128</v>
      </c>
      <c r="M36" s="23">
        <f t="shared" si="3"/>
        <v>137.34156447820584</v>
      </c>
      <c r="N36" s="28">
        <f t="shared" si="4"/>
        <v>501.18213555796706</v>
      </c>
    </row>
    <row r="37" spans="1:14" ht="15" customHeight="1">
      <c r="A37" s="27" t="s">
        <v>28</v>
      </c>
      <c r="B37" s="21" t="s">
        <v>3</v>
      </c>
      <c r="C37" s="22">
        <v>24215</v>
      </c>
      <c r="D37" s="30">
        <v>7006996.04</v>
      </c>
      <c r="E37" s="31">
        <v>0</v>
      </c>
      <c r="F37" s="30">
        <f t="shared" si="0"/>
        <v>7006996.04</v>
      </c>
      <c r="G37" s="30">
        <v>581178.81000000006</v>
      </c>
      <c r="H37" s="30">
        <v>0</v>
      </c>
      <c r="I37" s="30">
        <v>0</v>
      </c>
      <c r="J37" s="30">
        <f t="shared" si="1"/>
        <v>581178.81000000006</v>
      </c>
      <c r="K37" s="30">
        <v>5927541.1399999997</v>
      </c>
      <c r="L37" s="23">
        <f t="shared" si="2"/>
        <v>313.36670865166218</v>
      </c>
      <c r="M37" s="23">
        <f t="shared" si="3"/>
        <v>244.78798843691925</v>
      </c>
      <c r="N37" s="28">
        <f t="shared" si="4"/>
        <v>558.15469708858143</v>
      </c>
    </row>
    <row r="38" spans="1:14" ht="15" customHeight="1">
      <c r="A38" s="27" t="s">
        <v>71</v>
      </c>
      <c r="B38" s="21" t="s">
        <v>1</v>
      </c>
      <c r="C38" s="22">
        <v>22088</v>
      </c>
      <c r="D38" s="30">
        <v>8151001.7199999997</v>
      </c>
      <c r="E38" s="31">
        <v>0</v>
      </c>
      <c r="F38" s="30">
        <f t="shared" si="0"/>
        <v>8151001.7199999997</v>
      </c>
      <c r="G38" s="30">
        <v>177298.94</v>
      </c>
      <c r="H38" s="30">
        <v>0</v>
      </c>
      <c r="I38" s="30">
        <v>0</v>
      </c>
      <c r="J38" s="30">
        <f t="shared" si="1"/>
        <v>177298.94</v>
      </c>
      <c r="K38" s="30">
        <v>1465731.33</v>
      </c>
      <c r="L38" s="23">
        <f t="shared" si="2"/>
        <v>377.05091724013039</v>
      </c>
      <c r="M38" s="23">
        <f t="shared" si="3"/>
        <v>66.358716497645787</v>
      </c>
      <c r="N38" s="28">
        <f t="shared" si="4"/>
        <v>443.40963373777618</v>
      </c>
    </row>
    <row r="39" spans="1:14" ht="15" customHeight="1">
      <c r="A39" s="27" t="s">
        <v>50</v>
      </c>
      <c r="B39" s="21" t="s">
        <v>4</v>
      </c>
      <c r="C39" s="22">
        <v>22859</v>
      </c>
      <c r="D39" s="30">
        <v>7156601.0700000003</v>
      </c>
      <c r="E39" s="31">
        <v>0</v>
      </c>
      <c r="F39" s="30">
        <f t="shared" si="0"/>
        <v>7156601.0700000003</v>
      </c>
      <c r="G39" s="30">
        <v>110442.47</v>
      </c>
      <c r="H39" s="30">
        <v>0</v>
      </c>
      <c r="I39" s="30">
        <v>0</v>
      </c>
      <c r="J39" s="30">
        <f t="shared" si="1"/>
        <v>110442.47</v>
      </c>
      <c r="K39" s="30">
        <v>2673393.02</v>
      </c>
      <c r="L39" s="23">
        <f t="shared" si="2"/>
        <v>317.90732490485146</v>
      </c>
      <c r="M39" s="23">
        <f t="shared" si="3"/>
        <v>116.95144232031147</v>
      </c>
      <c r="N39" s="28">
        <f t="shared" si="4"/>
        <v>434.85876722516298</v>
      </c>
    </row>
    <row r="40" spans="1:14" ht="15" customHeight="1">
      <c r="A40" s="27" t="s">
        <v>35</v>
      </c>
      <c r="B40" s="21" t="s">
        <v>7</v>
      </c>
      <c r="C40" s="22">
        <v>27627</v>
      </c>
      <c r="D40" s="30">
        <v>8680021.3499999996</v>
      </c>
      <c r="E40" s="31">
        <v>0</v>
      </c>
      <c r="F40" s="30">
        <f t="shared" si="0"/>
        <v>8680021.3499999996</v>
      </c>
      <c r="G40" s="30">
        <v>238190.81</v>
      </c>
      <c r="H40" s="30">
        <v>0</v>
      </c>
      <c r="I40" s="30">
        <v>0</v>
      </c>
      <c r="J40" s="30">
        <f t="shared" si="1"/>
        <v>238190.81</v>
      </c>
      <c r="K40" s="30">
        <v>7339703.7599999998</v>
      </c>
      <c r="L40" s="23">
        <f t="shared" si="2"/>
        <v>322.80783870850979</v>
      </c>
      <c r="M40" s="23">
        <f t="shared" si="3"/>
        <v>265.6713997176675</v>
      </c>
      <c r="N40" s="28">
        <f t="shared" si="4"/>
        <v>588.47923842617729</v>
      </c>
    </row>
    <row r="41" spans="1:14" ht="15" customHeight="1">
      <c r="A41" s="27" t="s">
        <v>22</v>
      </c>
      <c r="B41" s="21" t="s">
        <v>6</v>
      </c>
      <c r="C41" s="22">
        <v>21091</v>
      </c>
      <c r="D41" s="30">
        <v>11145876.42</v>
      </c>
      <c r="E41" s="31">
        <v>0</v>
      </c>
      <c r="F41" s="30">
        <f t="shared" si="0"/>
        <v>11145876.42</v>
      </c>
      <c r="G41" s="30">
        <v>733642.28</v>
      </c>
      <c r="H41" s="30">
        <v>0</v>
      </c>
      <c r="I41" s="30">
        <v>0</v>
      </c>
      <c r="J41" s="30">
        <f t="shared" si="1"/>
        <v>733642.28</v>
      </c>
      <c r="K41" s="30">
        <v>6558221.6500000004</v>
      </c>
      <c r="L41" s="23">
        <f t="shared" si="2"/>
        <v>563.25061400597406</v>
      </c>
      <c r="M41" s="23">
        <f t="shared" si="3"/>
        <v>310.9488241429994</v>
      </c>
      <c r="N41" s="28">
        <f t="shared" si="4"/>
        <v>874.19943814897351</v>
      </c>
    </row>
    <row r="42" spans="1:14" ht="15" customHeight="1">
      <c r="A42" s="27" t="s">
        <v>32</v>
      </c>
      <c r="B42" s="21" t="s">
        <v>2</v>
      </c>
      <c r="C42" s="22">
        <v>30663</v>
      </c>
      <c r="D42" s="30">
        <v>10917178.5</v>
      </c>
      <c r="E42" s="31">
        <v>0</v>
      </c>
      <c r="F42" s="30">
        <f t="shared" si="0"/>
        <v>10917178.5</v>
      </c>
      <c r="G42" s="30">
        <v>1274326.8</v>
      </c>
      <c r="H42" s="30">
        <v>0</v>
      </c>
      <c r="I42" s="30">
        <v>0</v>
      </c>
      <c r="J42" s="30">
        <f t="shared" si="1"/>
        <v>1274326.8</v>
      </c>
      <c r="K42" s="30">
        <v>5462316.6200000001</v>
      </c>
      <c r="L42" s="23">
        <f t="shared" si="2"/>
        <v>397.59662459641913</v>
      </c>
      <c r="M42" s="23">
        <f t="shared" si="3"/>
        <v>178.14031960343084</v>
      </c>
      <c r="N42" s="28">
        <f t="shared" si="4"/>
        <v>575.73694419985009</v>
      </c>
    </row>
    <row r="43" spans="1:14" ht="15" customHeight="1">
      <c r="A43" s="27" t="s">
        <v>60</v>
      </c>
      <c r="B43" s="21" t="s">
        <v>7</v>
      </c>
      <c r="C43" s="22">
        <v>38354</v>
      </c>
      <c r="D43" s="30">
        <v>8982831.5399999991</v>
      </c>
      <c r="E43" s="31">
        <v>0</v>
      </c>
      <c r="F43" s="30">
        <f t="shared" si="0"/>
        <v>8982831.5399999991</v>
      </c>
      <c r="G43" s="30">
        <v>549998.81999999995</v>
      </c>
      <c r="H43" s="30">
        <v>0</v>
      </c>
      <c r="I43" s="30">
        <v>0</v>
      </c>
      <c r="J43" s="30">
        <f t="shared" si="1"/>
        <v>549998.81999999995</v>
      </c>
      <c r="K43" s="30">
        <v>4940014.6500000004</v>
      </c>
      <c r="L43" s="23">
        <f t="shared" si="2"/>
        <v>248.54853105282368</v>
      </c>
      <c r="M43" s="23">
        <f t="shared" si="3"/>
        <v>128.80050711790167</v>
      </c>
      <c r="N43" s="28">
        <f t="shared" si="4"/>
        <v>377.34903817072535</v>
      </c>
    </row>
    <row r="44" spans="1:14" ht="15" customHeight="1">
      <c r="A44" s="27" t="s">
        <v>37</v>
      </c>
      <c r="B44" s="21" t="s">
        <v>4</v>
      </c>
      <c r="C44" s="22">
        <v>21064</v>
      </c>
      <c r="D44" s="30">
        <v>7337972.7800000003</v>
      </c>
      <c r="E44" s="31">
        <v>0</v>
      </c>
      <c r="F44" s="30">
        <f t="shared" si="0"/>
        <v>7337972.7800000003</v>
      </c>
      <c r="G44" s="30">
        <v>522648.07</v>
      </c>
      <c r="H44" s="30">
        <v>0</v>
      </c>
      <c r="I44" s="30">
        <v>0</v>
      </c>
      <c r="J44" s="30">
        <f t="shared" si="1"/>
        <v>522648.07</v>
      </c>
      <c r="K44" s="30">
        <v>5017232.76</v>
      </c>
      <c r="L44" s="23">
        <f t="shared" si="2"/>
        <v>373.17797426889484</v>
      </c>
      <c r="M44" s="23">
        <f t="shared" si="3"/>
        <v>238.18993353589062</v>
      </c>
      <c r="N44" s="28">
        <f t="shared" si="4"/>
        <v>611.36790780478543</v>
      </c>
    </row>
    <row r="45" spans="1:14" ht="15" customHeight="1">
      <c r="A45" s="27" t="s">
        <v>57</v>
      </c>
      <c r="B45" s="21" t="s">
        <v>4</v>
      </c>
      <c r="C45" s="22">
        <v>22408</v>
      </c>
      <c r="D45" s="30">
        <v>7183441.0099999998</v>
      </c>
      <c r="E45" s="31">
        <v>0</v>
      </c>
      <c r="F45" s="30">
        <f t="shared" si="0"/>
        <v>7183441.0099999998</v>
      </c>
      <c r="G45" s="30">
        <v>203038.49</v>
      </c>
      <c r="H45" s="30">
        <v>0</v>
      </c>
      <c r="I45" s="30">
        <v>0</v>
      </c>
      <c r="J45" s="30">
        <f t="shared" si="1"/>
        <v>203038.49</v>
      </c>
      <c r="K45" s="30">
        <v>1492772.18</v>
      </c>
      <c r="L45" s="23">
        <f t="shared" si="2"/>
        <v>329.63582202784721</v>
      </c>
      <c r="M45" s="23">
        <f t="shared" si="3"/>
        <v>66.617823098893254</v>
      </c>
      <c r="N45" s="28">
        <f t="shared" si="4"/>
        <v>396.25364512674042</v>
      </c>
    </row>
    <row r="46" spans="1:14" ht="15" customHeight="1">
      <c r="A46" s="27" t="s">
        <v>49</v>
      </c>
      <c r="B46" s="21" t="s">
        <v>4</v>
      </c>
      <c r="C46" s="22">
        <v>30048</v>
      </c>
      <c r="D46" s="30">
        <v>8447629.3200000003</v>
      </c>
      <c r="E46" s="31">
        <v>0</v>
      </c>
      <c r="F46" s="30">
        <f t="shared" si="0"/>
        <v>8447629.3200000003</v>
      </c>
      <c r="G46" s="30">
        <v>341885.97</v>
      </c>
      <c r="H46" s="30">
        <v>0</v>
      </c>
      <c r="I46" s="30">
        <v>0</v>
      </c>
      <c r="J46" s="30">
        <f t="shared" si="1"/>
        <v>341885.97</v>
      </c>
      <c r="K46" s="30">
        <v>3758748.75</v>
      </c>
      <c r="L46" s="23">
        <f t="shared" si="2"/>
        <v>292.51581769169331</v>
      </c>
      <c r="M46" s="23">
        <f t="shared" si="3"/>
        <v>125.09147863418531</v>
      </c>
      <c r="N46" s="28">
        <f t="shared" si="4"/>
        <v>417.60729632587862</v>
      </c>
    </row>
    <row r="47" spans="1:14" ht="15" customHeight="1">
      <c r="A47" s="27" t="s">
        <v>47</v>
      </c>
      <c r="B47" s="21" t="s">
        <v>5</v>
      </c>
      <c r="C47" s="22">
        <v>41627</v>
      </c>
      <c r="D47" s="30">
        <v>15923343.52</v>
      </c>
      <c r="E47" s="31">
        <v>0</v>
      </c>
      <c r="F47" s="30">
        <f t="shared" si="0"/>
        <v>15923343.52</v>
      </c>
      <c r="G47" s="30">
        <v>299087.83</v>
      </c>
      <c r="H47" s="30">
        <v>0</v>
      </c>
      <c r="I47" s="30">
        <v>0</v>
      </c>
      <c r="J47" s="30">
        <f t="shared" si="1"/>
        <v>299087.83</v>
      </c>
      <c r="K47" s="30">
        <v>5502893.3300000001</v>
      </c>
      <c r="L47" s="23">
        <f t="shared" si="2"/>
        <v>389.70935570663272</v>
      </c>
      <c r="M47" s="23">
        <f t="shared" si="3"/>
        <v>132.1952898359238</v>
      </c>
      <c r="N47" s="28">
        <f t="shared" si="4"/>
        <v>521.90464554255652</v>
      </c>
    </row>
    <row r="48" spans="1:14" ht="15" customHeight="1">
      <c r="A48" s="27" t="s">
        <v>27</v>
      </c>
      <c r="B48" s="21" t="s">
        <v>6</v>
      </c>
      <c r="C48" s="22">
        <v>47179</v>
      </c>
      <c r="D48" s="30">
        <v>22710869.850000001</v>
      </c>
      <c r="E48" s="31">
        <v>0</v>
      </c>
      <c r="F48" s="30">
        <f t="shared" si="0"/>
        <v>22710869.850000001</v>
      </c>
      <c r="G48" s="30">
        <v>1115856.28</v>
      </c>
      <c r="H48" s="30">
        <v>0</v>
      </c>
      <c r="I48" s="30">
        <v>0</v>
      </c>
      <c r="J48" s="30">
        <f t="shared" si="1"/>
        <v>1115856.28</v>
      </c>
      <c r="K48" s="30">
        <v>6763590.9800000004</v>
      </c>
      <c r="L48" s="23">
        <f t="shared" si="2"/>
        <v>505.02821445982329</v>
      </c>
      <c r="M48" s="23">
        <f t="shared" si="3"/>
        <v>143.36020220860976</v>
      </c>
      <c r="N48" s="28">
        <f t="shared" si="4"/>
        <v>648.38841666843302</v>
      </c>
    </row>
    <row r="49" spans="1:14" ht="15" customHeight="1">
      <c r="A49" s="27" t="s">
        <v>53</v>
      </c>
      <c r="B49" s="21" t="s">
        <v>7</v>
      </c>
      <c r="C49" s="22">
        <v>38628</v>
      </c>
      <c r="D49" s="30">
        <v>12108011.93</v>
      </c>
      <c r="E49" s="31">
        <v>0</v>
      </c>
      <c r="F49" s="30">
        <f t="shared" si="0"/>
        <v>12108011.93</v>
      </c>
      <c r="G49" s="30">
        <v>1087722.08</v>
      </c>
      <c r="H49" s="30">
        <v>0</v>
      </c>
      <c r="I49" s="30">
        <v>0</v>
      </c>
      <c r="J49" s="30">
        <f t="shared" si="1"/>
        <v>1087722.08</v>
      </c>
      <c r="K49" s="30">
        <v>5843286.5099999998</v>
      </c>
      <c r="L49" s="23">
        <f t="shared" si="2"/>
        <v>341.61059361085222</v>
      </c>
      <c r="M49" s="23">
        <f t="shared" si="3"/>
        <v>151.27074945635289</v>
      </c>
      <c r="N49" s="28">
        <f t="shared" si="4"/>
        <v>492.88134306720514</v>
      </c>
    </row>
    <row r="50" spans="1:14" ht="15" customHeight="1">
      <c r="A50" s="27" t="s">
        <v>31</v>
      </c>
      <c r="B50" s="21" t="s">
        <v>6</v>
      </c>
      <c r="C50" s="22">
        <v>33877</v>
      </c>
      <c r="D50" s="30">
        <v>13570093.66</v>
      </c>
      <c r="E50" s="31">
        <v>0</v>
      </c>
      <c r="F50" s="30">
        <f t="shared" si="0"/>
        <v>13570093.66</v>
      </c>
      <c r="G50" s="30">
        <v>505979.61</v>
      </c>
      <c r="H50" s="30">
        <v>0</v>
      </c>
      <c r="I50" s="30">
        <v>0</v>
      </c>
      <c r="J50" s="30">
        <f t="shared" si="1"/>
        <v>505979.61</v>
      </c>
      <c r="K50" s="30">
        <v>7853948.9100000001</v>
      </c>
      <c r="L50" s="23">
        <f t="shared" si="2"/>
        <v>415.50530655016678</v>
      </c>
      <c r="M50" s="23">
        <f t="shared" si="3"/>
        <v>231.8372025267881</v>
      </c>
      <c r="N50" s="28">
        <f t="shared" si="4"/>
        <v>647.34250907695491</v>
      </c>
    </row>
    <row r="51" spans="1:14" ht="15" customHeight="1">
      <c r="A51" s="27" t="s">
        <v>42</v>
      </c>
      <c r="B51" s="21" t="s">
        <v>7</v>
      </c>
      <c r="C51" s="22">
        <v>21416</v>
      </c>
      <c r="D51" s="30">
        <v>8495927.3200000003</v>
      </c>
      <c r="E51" s="31">
        <v>0</v>
      </c>
      <c r="F51" s="30">
        <f t="shared" si="0"/>
        <v>8495927.3200000003</v>
      </c>
      <c r="G51" s="30">
        <v>150011.46</v>
      </c>
      <c r="H51" s="30">
        <v>0</v>
      </c>
      <c r="I51" s="30">
        <v>0</v>
      </c>
      <c r="J51" s="30">
        <f t="shared" si="1"/>
        <v>150011.46</v>
      </c>
      <c r="K51" s="30">
        <v>2523429.96</v>
      </c>
      <c r="L51" s="23">
        <f t="shared" si="2"/>
        <v>403.71398860664931</v>
      </c>
      <c r="M51" s="23">
        <f t="shared" si="3"/>
        <v>117.82919125887187</v>
      </c>
      <c r="N51" s="28">
        <f t="shared" si="4"/>
        <v>521.54317986552121</v>
      </c>
    </row>
    <row r="52" spans="1:14" ht="15" customHeight="1">
      <c r="A52" s="27" t="s">
        <v>20</v>
      </c>
      <c r="B52" s="21" t="s">
        <v>5</v>
      </c>
      <c r="C52" s="22">
        <v>31218</v>
      </c>
      <c r="D52" s="30">
        <v>36752043.270000003</v>
      </c>
      <c r="E52" s="31">
        <v>0</v>
      </c>
      <c r="F52" s="30">
        <f t="shared" si="0"/>
        <v>36752043.270000003</v>
      </c>
      <c r="G52" s="30">
        <v>2821933.13</v>
      </c>
      <c r="H52" s="30">
        <v>0</v>
      </c>
      <c r="I52" s="30">
        <v>0</v>
      </c>
      <c r="J52" s="30">
        <f t="shared" si="1"/>
        <v>2821933.13</v>
      </c>
      <c r="K52" s="30">
        <v>4749482.9800000004</v>
      </c>
      <c r="L52" s="23">
        <f t="shared" si="2"/>
        <v>1267.6653341021208</v>
      </c>
      <c r="M52" s="23">
        <f t="shared" si="3"/>
        <v>152.13924594785061</v>
      </c>
      <c r="N52" s="28">
        <f t="shared" si="4"/>
        <v>1419.8045800499715</v>
      </c>
    </row>
    <row r="53" spans="1:14" ht="15" customHeight="1">
      <c r="A53" s="27" t="s">
        <v>34</v>
      </c>
      <c r="B53" s="21" t="s">
        <v>7</v>
      </c>
      <c r="C53" s="22">
        <v>25359</v>
      </c>
      <c r="D53" s="30">
        <v>9821570.8300000001</v>
      </c>
      <c r="E53" s="31">
        <v>0</v>
      </c>
      <c r="F53" s="30">
        <f t="shared" si="0"/>
        <v>9821570.8300000001</v>
      </c>
      <c r="G53" s="30">
        <v>349325.96</v>
      </c>
      <c r="H53" s="30">
        <v>0</v>
      </c>
      <c r="I53" s="30">
        <v>0</v>
      </c>
      <c r="J53" s="30">
        <f t="shared" si="1"/>
        <v>349325.96</v>
      </c>
      <c r="K53" s="30">
        <v>3729447.91</v>
      </c>
      <c r="L53" s="23">
        <f t="shared" si="2"/>
        <v>401.07641429078438</v>
      </c>
      <c r="M53" s="23">
        <f t="shared" si="3"/>
        <v>147.06604795141766</v>
      </c>
      <c r="N53" s="28">
        <f t="shared" si="4"/>
        <v>548.14246224220199</v>
      </c>
    </row>
    <row r="54" spans="1:14" ht="15" customHeight="1">
      <c r="A54" s="27" t="s">
        <v>36</v>
      </c>
      <c r="B54" s="21" t="s">
        <v>3</v>
      </c>
      <c r="C54" s="22">
        <v>34345</v>
      </c>
      <c r="D54" s="30">
        <v>15275357.25</v>
      </c>
      <c r="E54" s="31">
        <v>0</v>
      </c>
      <c r="F54" s="30">
        <f t="shared" si="0"/>
        <v>15275357.25</v>
      </c>
      <c r="G54" s="30">
        <v>736875.65</v>
      </c>
      <c r="H54" s="30">
        <v>0</v>
      </c>
      <c r="I54" s="30">
        <v>0</v>
      </c>
      <c r="J54" s="30">
        <f t="shared" si="1"/>
        <v>736875.65</v>
      </c>
      <c r="K54" s="30">
        <v>5431451.5700000003</v>
      </c>
      <c r="L54" s="23">
        <f t="shared" si="2"/>
        <v>466.21729218226818</v>
      </c>
      <c r="M54" s="23">
        <f t="shared" si="3"/>
        <v>158.14388033192606</v>
      </c>
      <c r="N54" s="28">
        <f t="shared" si="4"/>
        <v>624.36117251419421</v>
      </c>
    </row>
    <row r="55" spans="1:14" ht="15" customHeight="1">
      <c r="A55" s="27" t="s">
        <v>29</v>
      </c>
      <c r="B55" s="21" t="s">
        <v>2</v>
      </c>
      <c r="C55" s="22">
        <v>26028</v>
      </c>
      <c r="D55" s="30">
        <v>9134252.9100000001</v>
      </c>
      <c r="E55" s="31">
        <v>0</v>
      </c>
      <c r="F55" s="30">
        <f t="shared" si="0"/>
        <v>9134252.9100000001</v>
      </c>
      <c r="G55" s="30">
        <v>725798.66</v>
      </c>
      <c r="H55" s="30">
        <v>0</v>
      </c>
      <c r="I55" s="30">
        <v>0</v>
      </c>
      <c r="J55" s="30">
        <f t="shared" si="1"/>
        <v>725798.66</v>
      </c>
      <c r="K55" s="30">
        <v>4882530.84</v>
      </c>
      <c r="L55" s="23">
        <f t="shared" si="2"/>
        <v>378.82478753649917</v>
      </c>
      <c r="M55" s="23">
        <f t="shared" si="3"/>
        <v>187.58763024435223</v>
      </c>
      <c r="N55" s="28">
        <f t="shared" si="4"/>
        <v>566.41241778085134</v>
      </c>
    </row>
  </sheetData>
  <sortState ref="A10:N55">
    <sortCondition ref="A10:A55"/>
  </sortState>
  <mergeCells count="4">
    <mergeCell ref="A3:N3"/>
    <mergeCell ref="A4:N4"/>
    <mergeCell ref="D8:K8"/>
    <mergeCell ref="L8:N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opLeftCell="A3" zoomScaleNormal="100" workbookViewId="0">
      <selection activeCell="P9" sqref="P9"/>
    </sheetView>
  </sheetViews>
  <sheetFormatPr baseColWidth="10" defaultColWidth="7.109375" defaultRowHeight="14.4"/>
  <cols>
    <col min="1" max="1" width="28.109375" style="32" customWidth="1"/>
    <col min="2" max="2" width="15.6640625" style="32" customWidth="1"/>
    <col min="3" max="3" width="11" style="18" customWidth="1"/>
    <col min="4" max="4" width="14.109375" style="32" hidden="1" customWidth="1"/>
    <col min="5" max="5" width="12.6640625" style="32" hidden="1" customWidth="1"/>
    <col min="6" max="6" width="14.44140625" style="32" hidden="1" customWidth="1"/>
    <col min="7" max="7" width="14.33203125" style="20" hidden="1" customWidth="1"/>
    <col min="8" max="8" width="12.6640625" style="32" hidden="1" customWidth="1"/>
    <col min="9" max="9" width="13.5546875" style="32" hidden="1" customWidth="1"/>
    <col min="10" max="10" width="13.6640625" style="32" hidden="1" customWidth="1"/>
    <col min="11" max="11" width="16.5546875" style="32" hidden="1" customWidth="1"/>
    <col min="12" max="12" width="15.44140625" style="32" customWidth="1"/>
    <col min="13" max="13" width="14.88671875" style="32" customWidth="1"/>
    <col min="14" max="14" width="16.44140625" style="32" customWidth="1"/>
    <col min="15" max="16384" width="7.109375" style="32"/>
  </cols>
  <sheetData>
    <row r="1" spans="1:14" s="1" customFormat="1" ht="15">
      <c r="C1" s="2"/>
      <c r="D1" s="3"/>
      <c r="E1" s="3"/>
      <c r="F1" s="3"/>
      <c r="G1" s="3"/>
      <c r="H1" s="3"/>
      <c r="I1" s="3"/>
      <c r="J1" s="3"/>
      <c r="K1" s="3"/>
      <c r="M1" s="4"/>
    </row>
    <row r="2" spans="1:14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</row>
    <row r="3" spans="1:14" s="1" customFormat="1" ht="39" customHeight="1">
      <c r="A3" s="33" t="s">
        <v>65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" customFormat="1" ht="20.399999999999999">
      <c r="A4" s="34" t="s">
        <v>72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1" customFormat="1" ht="15">
      <c r="A5" s="7" t="s">
        <v>66</v>
      </c>
      <c r="B5" s="7"/>
      <c r="C5" s="8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4" s="1" customFormat="1" ht="15">
      <c r="A6" s="12" t="s">
        <v>8</v>
      </c>
      <c r="B6" s="13"/>
      <c r="C6" s="14"/>
      <c r="D6" s="15"/>
      <c r="E6" s="15"/>
      <c r="F6" s="15"/>
      <c r="G6" s="15"/>
      <c r="H6" s="15"/>
      <c r="I6" s="15"/>
      <c r="J6" s="10"/>
      <c r="K6" s="15"/>
      <c r="L6" s="10"/>
      <c r="M6" s="11"/>
    </row>
    <row r="7" spans="1:14" s="1" customFormat="1" ht="15">
      <c r="A7" s="12"/>
      <c r="B7" s="13"/>
      <c r="C7" s="14"/>
      <c r="D7" s="15"/>
      <c r="E7" s="15"/>
      <c r="F7" s="15"/>
      <c r="G7" s="15"/>
      <c r="H7" s="15"/>
      <c r="I7" s="15"/>
      <c r="J7" s="10"/>
      <c r="K7" s="15"/>
      <c r="L7" s="10"/>
      <c r="M7" s="11"/>
    </row>
    <row r="8" spans="1:14" ht="15">
      <c r="A8" s="16"/>
      <c r="B8" s="16"/>
      <c r="C8" s="17"/>
      <c r="D8" s="35" t="s">
        <v>9</v>
      </c>
      <c r="E8" s="36"/>
      <c r="F8" s="36"/>
      <c r="G8" s="36"/>
      <c r="H8" s="36"/>
      <c r="I8" s="36"/>
      <c r="J8" s="36"/>
      <c r="K8" s="37"/>
      <c r="L8" s="38" t="s">
        <v>10</v>
      </c>
      <c r="M8" s="39"/>
      <c r="N8" s="40"/>
    </row>
    <row r="9" spans="1:14" ht="45">
      <c r="A9" s="24" t="s">
        <v>11</v>
      </c>
      <c r="B9" s="24" t="s">
        <v>12</v>
      </c>
      <c r="C9" s="24" t="s">
        <v>13</v>
      </c>
      <c r="D9" s="29" t="s">
        <v>14</v>
      </c>
      <c r="E9" s="29" t="s">
        <v>15</v>
      </c>
      <c r="F9" s="29" t="s">
        <v>63</v>
      </c>
      <c r="G9" s="29" t="s">
        <v>16</v>
      </c>
      <c r="H9" s="29" t="s">
        <v>68</v>
      </c>
      <c r="I9" s="29" t="s">
        <v>67</v>
      </c>
      <c r="J9" s="29" t="s">
        <v>64</v>
      </c>
      <c r="K9" s="29" t="s">
        <v>17</v>
      </c>
      <c r="L9" s="25" t="s">
        <v>18</v>
      </c>
      <c r="M9" s="25" t="s">
        <v>17</v>
      </c>
      <c r="N9" s="26" t="s">
        <v>19</v>
      </c>
    </row>
    <row r="10" spans="1:14" ht="15">
      <c r="A10" s="27" t="s">
        <v>62</v>
      </c>
      <c r="B10" s="21" t="s">
        <v>1</v>
      </c>
      <c r="C10" s="22">
        <v>20946</v>
      </c>
      <c r="D10" s="30">
        <v>11846441.779999999</v>
      </c>
      <c r="E10" s="31">
        <v>0</v>
      </c>
      <c r="F10" s="30">
        <f t="shared" ref="F10:F55" si="0">D10-E10</f>
        <v>11846441.779999999</v>
      </c>
      <c r="G10" s="30">
        <v>769118.06</v>
      </c>
      <c r="H10" s="30">
        <v>0</v>
      </c>
      <c r="I10" s="30">
        <v>0</v>
      </c>
      <c r="J10" s="30">
        <f t="shared" ref="J10:J55" si="1">G10-H10-I10</f>
        <v>769118.06</v>
      </c>
      <c r="K10" s="30">
        <v>17549065.280000001</v>
      </c>
      <c r="L10" s="23">
        <f t="shared" ref="L10:L55" si="2">(F10+J10)/C10</f>
        <v>602.28968967822016</v>
      </c>
      <c r="M10" s="23">
        <f t="shared" ref="M10:M55" si="3">K10/C10</f>
        <v>837.82418027308324</v>
      </c>
      <c r="N10" s="28">
        <f t="shared" ref="N10:N55" si="4">(F10+J10+K10)/C10</f>
        <v>1440.1138699513035</v>
      </c>
    </row>
    <row r="11" spans="1:14" ht="15">
      <c r="A11" s="27" t="s">
        <v>20</v>
      </c>
      <c r="B11" s="21" t="s">
        <v>5</v>
      </c>
      <c r="C11" s="22">
        <v>31218</v>
      </c>
      <c r="D11" s="30">
        <v>36752043.270000003</v>
      </c>
      <c r="E11" s="31">
        <v>0</v>
      </c>
      <c r="F11" s="30">
        <f t="shared" si="0"/>
        <v>36752043.270000003</v>
      </c>
      <c r="G11" s="30">
        <v>2821933.13</v>
      </c>
      <c r="H11" s="30">
        <v>0</v>
      </c>
      <c r="I11" s="30">
        <v>0</v>
      </c>
      <c r="J11" s="30">
        <f t="shared" si="1"/>
        <v>2821933.13</v>
      </c>
      <c r="K11" s="30">
        <v>4749482.9800000004</v>
      </c>
      <c r="L11" s="23">
        <f t="shared" si="2"/>
        <v>1267.6653341021208</v>
      </c>
      <c r="M11" s="23">
        <f t="shared" si="3"/>
        <v>152.13924594785061</v>
      </c>
      <c r="N11" s="28">
        <f t="shared" si="4"/>
        <v>1419.8045800499715</v>
      </c>
    </row>
    <row r="12" spans="1:14" ht="15">
      <c r="A12" s="27" t="s">
        <v>21</v>
      </c>
      <c r="B12" s="21" t="s">
        <v>1</v>
      </c>
      <c r="C12" s="22">
        <v>24191</v>
      </c>
      <c r="D12" s="30">
        <v>15241359.15</v>
      </c>
      <c r="E12" s="31">
        <v>0</v>
      </c>
      <c r="F12" s="30">
        <f t="shared" si="0"/>
        <v>15241359.15</v>
      </c>
      <c r="G12" s="30">
        <v>403082.01</v>
      </c>
      <c r="H12" s="30">
        <v>0</v>
      </c>
      <c r="I12" s="30">
        <v>0</v>
      </c>
      <c r="J12" s="30">
        <f t="shared" si="1"/>
        <v>403082.01</v>
      </c>
      <c r="K12" s="30">
        <v>13302449.039999999</v>
      </c>
      <c r="L12" s="23">
        <f t="shared" si="2"/>
        <v>646.70502087553223</v>
      </c>
      <c r="M12" s="23">
        <f t="shared" si="3"/>
        <v>549.8924823281385</v>
      </c>
      <c r="N12" s="28">
        <f t="shared" si="4"/>
        <v>1196.5975032036708</v>
      </c>
    </row>
    <row r="13" spans="1:14" ht="15">
      <c r="A13" s="27" t="s">
        <v>69</v>
      </c>
      <c r="B13" s="21" t="s">
        <v>0</v>
      </c>
      <c r="C13" s="22">
        <v>26514</v>
      </c>
      <c r="D13" s="30">
        <v>19805766.100000001</v>
      </c>
      <c r="E13" s="31">
        <v>0</v>
      </c>
      <c r="F13" s="30">
        <f t="shared" si="0"/>
        <v>19805766.100000001</v>
      </c>
      <c r="G13" s="30">
        <v>444445.36</v>
      </c>
      <c r="H13" s="30">
        <v>0</v>
      </c>
      <c r="I13" s="30">
        <v>0</v>
      </c>
      <c r="J13" s="30">
        <f t="shared" si="1"/>
        <v>444445.36</v>
      </c>
      <c r="K13" s="30">
        <v>4197100.28</v>
      </c>
      <c r="L13" s="23">
        <f t="shared" si="2"/>
        <v>763.75542958437052</v>
      </c>
      <c r="M13" s="23">
        <f t="shared" si="3"/>
        <v>158.29751376631214</v>
      </c>
      <c r="N13" s="28">
        <f t="shared" si="4"/>
        <v>922.05294335068277</v>
      </c>
    </row>
    <row r="14" spans="1:14" ht="15">
      <c r="A14" s="27" t="s">
        <v>22</v>
      </c>
      <c r="B14" s="21" t="s">
        <v>6</v>
      </c>
      <c r="C14" s="22">
        <v>21091</v>
      </c>
      <c r="D14" s="30">
        <v>11145876.42</v>
      </c>
      <c r="E14" s="31">
        <v>0</v>
      </c>
      <c r="F14" s="30">
        <f t="shared" si="0"/>
        <v>11145876.42</v>
      </c>
      <c r="G14" s="30">
        <v>733642.28</v>
      </c>
      <c r="H14" s="30">
        <v>0</v>
      </c>
      <c r="I14" s="30">
        <v>0</v>
      </c>
      <c r="J14" s="30">
        <f t="shared" si="1"/>
        <v>733642.28</v>
      </c>
      <c r="K14" s="30">
        <v>6558221.6500000004</v>
      </c>
      <c r="L14" s="23">
        <f t="shared" si="2"/>
        <v>563.25061400597406</v>
      </c>
      <c r="M14" s="23">
        <f t="shared" si="3"/>
        <v>310.9488241429994</v>
      </c>
      <c r="N14" s="28">
        <f t="shared" si="4"/>
        <v>874.19943814897351</v>
      </c>
    </row>
    <row r="15" spans="1:14" ht="15">
      <c r="A15" s="27" t="s">
        <v>24</v>
      </c>
      <c r="B15" s="21" t="s">
        <v>6</v>
      </c>
      <c r="C15" s="22">
        <v>40345</v>
      </c>
      <c r="D15" s="30">
        <v>18883563.129999999</v>
      </c>
      <c r="E15" s="31">
        <v>0</v>
      </c>
      <c r="F15" s="30">
        <f t="shared" si="0"/>
        <v>18883563.129999999</v>
      </c>
      <c r="G15" s="30">
        <v>946414.19</v>
      </c>
      <c r="H15" s="30">
        <v>0</v>
      </c>
      <c r="I15" s="30">
        <v>0</v>
      </c>
      <c r="J15" s="30">
        <f t="shared" si="1"/>
        <v>946414.19</v>
      </c>
      <c r="K15" s="30">
        <v>14345685.460000001</v>
      </c>
      <c r="L15" s="23">
        <f t="shared" si="2"/>
        <v>491.51015788821417</v>
      </c>
      <c r="M15" s="23">
        <f t="shared" si="3"/>
        <v>355.57529954145497</v>
      </c>
      <c r="N15" s="28">
        <f t="shared" si="4"/>
        <v>847.08545742966908</v>
      </c>
    </row>
    <row r="16" spans="1:14" ht="15">
      <c r="A16" s="27" t="s">
        <v>23</v>
      </c>
      <c r="B16" s="21" t="s">
        <v>5</v>
      </c>
      <c r="C16" s="22">
        <v>23642</v>
      </c>
      <c r="D16" s="30">
        <v>15044579.15</v>
      </c>
      <c r="E16" s="31">
        <v>0</v>
      </c>
      <c r="F16" s="30">
        <f t="shared" si="0"/>
        <v>15044579.15</v>
      </c>
      <c r="G16" s="30">
        <v>792983.77</v>
      </c>
      <c r="H16" s="30">
        <v>0</v>
      </c>
      <c r="I16" s="30">
        <v>0</v>
      </c>
      <c r="J16" s="30">
        <f t="shared" si="1"/>
        <v>792983.77</v>
      </c>
      <c r="K16" s="30">
        <v>4054825.28</v>
      </c>
      <c r="L16" s="23">
        <f t="shared" si="2"/>
        <v>669.89099568564416</v>
      </c>
      <c r="M16" s="23">
        <f t="shared" si="3"/>
        <v>171.50940191185177</v>
      </c>
      <c r="N16" s="28">
        <f t="shared" si="4"/>
        <v>841.40039759749595</v>
      </c>
    </row>
    <row r="17" spans="1:14" ht="15">
      <c r="A17" s="27" t="s">
        <v>30</v>
      </c>
      <c r="B17" s="21" t="s">
        <v>7</v>
      </c>
      <c r="C17" s="22">
        <v>28531</v>
      </c>
      <c r="D17" s="30">
        <v>11170956.4</v>
      </c>
      <c r="E17" s="31">
        <v>0</v>
      </c>
      <c r="F17" s="30">
        <f t="shared" si="0"/>
        <v>11170956.4</v>
      </c>
      <c r="G17" s="30">
        <v>1809655.24</v>
      </c>
      <c r="H17" s="30">
        <v>0</v>
      </c>
      <c r="I17" s="30">
        <v>0</v>
      </c>
      <c r="J17" s="30">
        <f t="shared" si="1"/>
        <v>1809655.24</v>
      </c>
      <c r="K17" s="30">
        <v>6045272.3799999999</v>
      </c>
      <c r="L17" s="23">
        <f t="shared" si="2"/>
        <v>454.9651831341348</v>
      </c>
      <c r="M17" s="23">
        <f t="shared" si="3"/>
        <v>211.88434965476148</v>
      </c>
      <c r="N17" s="28">
        <f t="shared" si="4"/>
        <v>666.84953278889623</v>
      </c>
    </row>
    <row r="18" spans="1:14" ht="15">
      <c r="A18" s="27" t="s">
        <v>27</v>
      </c>
      <c r="B18" s="21" t="s">
        <v>6</v>
      </c>
      <c r="C18" s="22">
        <v>47179</v>
      </c>
      <c r="D18" s="30">
        <v>22710869.850000001</v>
      </c>
      <c r="E18" s="31">
        <v>0</v>
      </c>
      <c r="F18" s="30">
        <f t="shared" si="0"/>
        <v>22710869.850000001</v>
      </c>
      <c r="G18" s="30">
        <v>1115856.28</v>
      </c>
      <c r="H18" s="30">
        <v>0</v>
      </c>
      <c r="I18" s="30">
        <v>0</v>
      </c>
      <c r="J18" s="30">
        <f t="shared" si="1"/>
        <v>1115856.28</v>
      </c>
      <c r="K18" s="30">
        <v>6763590.9800000004</v>
      </c>
      <c r="L18" s="23">
        <f t="shared" si="2"/>
        <v>505.02821445982329</v>
      </c>
      <c r="M18" s="23">
        <f t="shared" si="3"/>
        <v>143.36020220860976</v>
      </c>
      <c r="N18" s="28">
        <f t="shared" si="4"/>
        <v>648.38841666843302</v>
      </c>
    </row>
    <row r="19" spans="1:14" ht="15">
      <c r="A19" s="27" t="s">
        <v>31</v>
      </c>
      <c r="B19" s="21" t="s">
        <v>6</v>
      </c>
      <c r="C19" s="22">
        <v>33877</v>
      </c>
      <c r="D19" s="30">
        <v>13570093.66</v>
      </c>
      <c r="E19" s="31">
        <v>0</v>
      </c>
      <c r="F19" s="30">
        <f t="shared" si="0"/>
        <v>13570093.66</v>
      </c>
      <c r="G19" s="30">
        <v>505979.61</v>
      </c>
      <c r="H19" s="30">
        <v>0</v>
      </c>
      <c r="I19" s="30">
        <v>0</v>
      </c>
      <c r="J19" s="30">
        <f t="shared" si="1"/>
        <v>505979.61</v>
      </c>
      <c r="K19" s="30">
        <v>7853948.9100000001</v>
      </c>
      <c r="L19" s="23">
        <f t="shared" si="2"/>
        <v>415.50530655016678</v>
      </c>
      <c r="M19" s="23">
        <f t="shared" si="3"/>
        <v>231.8372025267881</v>
      </c>
      <c r="N19" s="28">
        <f t="shared" si="4"/>
        <v>647.34250907695491</v>
      </c>
    </row>
    <row r="20" spans="1:14" ht="15">
      <c r="A20" s="27" t="s">
        <v>25</v>
      </c>
      <c r="B20" s="21" t="s">
        <v>6</v>
      </c>
      <c r="C20" s="22">
        <v>22147</v>
      </c>
      <c r="D20" s="30">
        <v>8577134.25</v>
      </c>
      <c r="E20" s="31">
        <v>0</v>
      </c>
      <c r="F20" s="30">
        <f t="shared" si="0"/>
        <v>8577134.25</v>
      </c>
      <c r="G20" s="30">
        <v>136131.23000000001</v>
      </c>
      <c r="H20" s="30">
        <v>0</v>
      </c>
      <c r="I20" s="30">
        <v>0</v>
      </c>
      <c r="J20" s="30">
        <f t="shared" si="1"/>
        <v>136131.23000000001</v>
      </c>
      <c r="K20" s="30">
        <v>5135774.6399999997</v>
      </c>
      <c r="L20" s="23">
        <f t="shared" si="2"/>
        <v>393.42870275883871</v>
      </c>
      <c r="M20" s="23">
        <f t="shared" si="3"/>
        <v>231.89482277509367</v>
      </c>
      <c r="N20" s="28">
        <f t="shared" si="4"/>
        <v>625.32352553393241</v>
      </c>
    </row>
    <row r="21" spans="1:14" ht="15">
      <c r="A21" s="27" t="s">
        <v>36</v>
      </c>
      <c r="B21" s="21" t="s">
        <v>3</v>
      </c>
      <c r="C21" s="22">
        <v>34345</v>
      </c>
      <c r="D21" s="30">
        <v>15275357.25</v>
      </c>
      <c r="E21" s="31">
        <v>0</v>
      </c>
      <c r="F21" s="30">
        <f t="shared" si="0"/>
        <v>15275357.25</v>
      </c>
      <c r="G21" s="30">
        <v>736875.65</v>
      </c>
      <c r="H21" s="30">
        <v>0</v>
      </c>
      <c r="I21" s="30">
        <v>0</v>
      </c>
      <c r="J21" s="30">
        <f t="shared" si="1"/>
        <v>736875.65</v>
      </c>
      <c r="K21" s="30">
        <v>5431451.5700000003</v>
      </c>
      <c r="L21" s="23">
        <f t="shared" si="2"/>
        <v>466.21729218226818</v>
      </c>
      <c r="M21" s="23">
        <f t="shared" si="3"/>
        <v>158.14388033192606</v>
      </c>
      <c r="N21" s="28">
        <f t="shared" si="4"/>
        <v>624.36117251419421</v>
      </c>
    </row>
    <row r="22" spans="1:14" ht="15">
      <c r="A22" s="27" t="s">
        <v>37</v>
      </c>
      <c r="B22" s="21" t="s">
        <v>4</v>
      </c>
      <c r="C22" s="22">
        <v>21064</v>
      </c>
      <c r="D22" s="30">
        <v>7337972.7800000003</v>
      </c>
      <c r="E22" s="31">
        <v>0</v>
      </c>
      <c r="F22" s="30">
        <f t="shared" si="0"/>
        <v>7337972.7800000003</v>
      </c>
      <c r="G22" s="30">
        <v>522648.07</v>
      </c>
      <c r="H22" s="30">
        <v>0</v>
      </c>
      <c r="I22" s="30">
        <v>0</v>
      </c>
      <c r="J22" s="30">
        <f t="shared" si="1"/>
        <v>522648.07</v>
      </c>
      <c r="K22" s="30">
        <v>5017232.76</v>
      </c>
      <c r="L22" s="23">
        <f t="shared" si="2"/>
        <v>373.17797426889484</v>
      </c>
      <c r="M22" s="23">
        <f t="shared" si="3"/>
        <v>238.18993353589062</v>
      </c>
      <c r="N22" s="28">
        <f t="shared" si="4"/>
        <v>611.36790780478543</v>
      </c>
    </row>
    <row r="23" spans="1:14" ht="15">
      <c r="A23" s="27" t="s">
        <v>38</v>
      </c>
      <c r="B23" s="21" t="s">
        <v>4</v>
      </c>
      <c r="C23" s="22">
        <v>42605</v>
      </c>
      <c r="D23" s="30">
        <v>17580161.489999998</v>
      </c>
      <c r="E23" s="31">
        <v>0</v>
      </c>
      <c r="F23" s="30">
        <f t="shared" si="0"/>
        <v>17580161.489999998</v>
      </c>
      <c r="G23" s="30">
        <v>347820.16</v>
      </c>
      <c r="H23" s="30">
        <v>0</v>
      </c>
      <c r="I23" s="30">
        <v>0</v>
      </c>
      <c r="J23" s="30">
        <f t="shared" si="1"/>
        <v>347820.16</v>
      </c>
      <c r="K23" s="30">
        <v>7522361.1699999999</v>
      </c>
      <c r="L23" s="23">
        <f t="shared" si="2"/>
        <v>420.79525055744625</v>
      </c>
      <c r="M23" s="23">
        <f t="shared" si="3"/>
        <v>176.56052505574462</v>
      </c>
      <c r="N23" s="28">
        <f t="shared" si="4"/>
        <v>597.35577561319099</v>
      </c>
    </row>
    <row r="24" spans="1:14" ht="15">
      <c r="A24" s="27" t="s">
        <v>35</v>
      </c>
      <c r="B24" s="21" t="s">
        <v>7</v>
      </c>
      <c r="C24" s="22">
        <v>27627</v>
      </c>
      <c r="D24" s="30">
        <v>8680021.3499999996</v>
      </c>
      <c r="E24" s="31">
        <v>0</v>
      </c>
      <c r="F24" s="30">
        <f t="shared" si="0"/>
        <v>8680021.3499999996</v>
      </c>
      <c r="G24" s="30">
        <v>238190.81</v>
      </c>
      <c r="H24" s="30">
        <v>0</v>
      </c>
      <c r="I24" s="30">
        <v>0</v>
      </c>
      <c r="J24" s="30">
        <f t="shared" si="1"/>
        <v>238190.81</v>
      </c>
      <c r="K24" s="30">
        <v>7339703.7599999998</v>
      </c>
      <c r="L24" s="23">
        <f t="shared" si="2"/>
        <v>322.80783870850979</v>
      </c>
      <c r="M24" s="23">
        <f t="shared" si="3"/>
        <v>265.6713997176675</v>
      </c>
      <c r="N24" s="28">
        <f t="shared" si="4"/>
        <v>588.47923842617729</v>
      </c>
    </row>
    <row r="25" spans="1:14" ht="15">
      <c r="A25" s="27" t="s">
        <v>32</v>
      </c>
      <c r="B25" s="21" t="s">
        <v>2</v>
      </c>
      <c r="C25" s="22">
        <v>30663</v>
      </c>
      <c r="D25" s="30">
        <v>10917178.5</v>
      </c>
      <c r="E25" s="31">
        <v>0</v>
      </c>
      <c r="F25" s="30">
        <f t="shared" si="0"/>
        <v>10917178.5</v>
      </c>
      <c r="G25" s="30">
        <v>1274326.8</v>
      </c>
      <c r="H25" s="30">
        <v>0</v>
      </c>
      <c r="I25" s="30">
        <v>0</v>
      </c>
      <c r="J25" s="30">
        <f t="shared" si="1"/>
        <v>1274326.8</v>
      </c>
      <c r="K25" s="30">
        <v>5462316.6200000001</v>
      </c>
      <c r="L25" s="23">
        <f t="shared" si="2"/>
        <v>397.59662459641913</v>
      </c>
      <c r="M25" s="23">
        <f t="shared" si="3"/>
        <v>178.14031960343084</v>
      </c>
      <c r="N25" s="28">
        <f t="shared" si="4"/>
        <v>575.73694419985009</v>
      </c>
    </row>
    <row r="26" spans="1:14" ht="15">
      <c r="A26" s="27" t="s">
        <v>44</v>
      </c>
      <c r="B26" s="21" t="s">
        <v>3</v>
      </c>
      <c r="C26" s="22">
        <v>36793</v>
      </c>
      <c r="D26" s="30">
        <v>13005747.130000001</v>
      </c>
      <c r="E26" s="31">
        <v>0</v>
      </c>
      <c r="F26" s="30">
        <f t="shared" si="0"/>
        <v>13005747.130000001</v>
      </c>
      <c r="G26" s="30">
        <v>289383.96999999997</v>
      </c>
      <c r="H26" s="30">
        <v>0</v>
      </c>
      <c r="I26" s="30">
        <v>0</v>
      </c>
      <c r="J26" s="30">
        <f t="shared" si="1"/>
        <v>289383.96999999997</v>
      </c>
      <c r="K26" s="30">
        <v>7624945.6100000003</v>
      </c>
      <c r="L26" s="23">
        <f t="shared" si="2"/>
        <v>361.3494713668361</v>
      </c>
      <c r="M26" s="23">
        <f t="shared" si="3"/>
        <v>207.23902943494687</v>
      </c>
      <c r="N26" s="28">
        <f t="shared" si="4"/>
        <v>568.58850080178297</v>
      </c>
    </row>
    <row r="27" spans="1:14" ht="15">
      <c r="A27" s="27" t="s">
        <v>33</v>
      </c>
      <c r="B27" s="21" t="s">
        <v>4</v>
      </c>
      <c r="C27" s="22">
        <v>20341</v>
      </c>
      <c r="D27" s="30">
        <v>7515627.7199999997</v>
      </c>
      <c r="E27" s="31">
        <v>0</v>
      </c>
      <c r="F27" s="30">
        <f t="shared" si="0"/>
        <v>7515627.7199999997</v>
      </c>
      <c r="G27" s="30">
        <v>112688.85</v>
      </c>
      <c r="H27" s="30">
        <v>0</v>
      </c>
      <c r="I27" s="30">
        <v>0</v>
      </c>
      <c r="J27" s="30">
        <f t="shared" si="1"/>
        <v>112688.85</v>
      </c>
      <c r="K27" s="30">
        <v>3911418</v>
      </c>
      <c r="L27" s="23">
        <f t="shared" si="2"/>
        <v>375.02170837225304</v>
      </c>
      <c r="M27" s="23">
        <f t="shared" si="3"/>
        <v>192.29231601199547</v>
      </c>
      <c r="N27" s="28">
        <f t="shared" si="4"/>
        <v>567.31402438424857</v>
      </c>
    </row>
    <row r="28" spans="1:14" ht="15">
      <c r="A28" s="27" t="s">
        <v>29</v>
      </c>
      <c r="B28" s="21" t="s">
        <v>2</v>
      </c>
      <c r="C28" s="22">
        <v>26028</v>
      </c>
      <c r="D28" s="30">
        <v>9134252.9100000001</v>
      </c>
      <c r="E28" s="31">
        <v>0</v>
      </c>
      <c r="F28" s="30">
        <f t="shared" si="0"/>
        <v>9134252.9100000001</v>
      </c>
      <c r="G28" s="30">
        <v>725798.66</v>
      </c>
      <c r="H28" s="30">
        <v>0</v>
      </c>
      <c r="I28" s="30">
        <v>0</v>
      </c>
      <c r="J28" s="30">
        <f t="shared" si="1"/>
        <v>725798.66</v>
      </c>
      <c r="K28" s="30">
        <v>4882530.84</v>
      </c>
      <c r="L28" s="23">
        <f t="shared" si="2"/>
        <v>378.82478753649917</v>
      </c>
      <c r="M28" s="23">
        <f t="shared" si="3"/>
        <v>187.58763024435223</v>
      </c>
      <c r="N28" s="28">
        <f t="shared" si="4"/>
        <v>566.41241778085134</v>
      </c>
    </row>
    <row r="29" spans="1:14" ht="15">
      <c r="A29" s="27" t="s">
        <v>39</v>
      </c>
      <c r="B29" s="21" t="s">
        <v>1</v>
      </c>
      <c r="C29" s="22">
        <v>21264</v>
      </c>
      <c r="D29" s="30">
        <v>10390811.119999999</v>
      </c>
      <c r="E29" s="31">
        <v>0</v>
      </c>
      <c r="F29" s="30">
        <f t="shared" si="0"/>
        <v>10390811.119999999</v>
      </c>
      <c r="G29" s="30">
        <v>104398.77</v>
      </c>
      <c r="H29" s="30">
        <v>0</v>
      </c>
      <c r="I29" s="30">
        <v>0</v>
      </c>
      <c r="J29" s="30">
        <f t="shared" si="1"/>
        <v>104398.77</v>
      </c>
      <c r="K29" s="30">
        <v>1452303.84</v>
      </c>
      <c r="L29" s="23">
        <f t="shared" si="2"/>
        <v>493.56705652746422</v>
      </c>
      <c r="M29" s="23">
        <f t="shared" si="3"/>
        <v>68.298713318284427</v>
      </c>
      <c r="N29" s="28">
        <f t="shared" si="4"/>
        <v>561.86576984574867</v>
      </c>
    </row>
    <row r="30" spans="1:14" ht="15">
      <c r="A30" s="27" t="s">
        <v>28</v>
      </c>
      <c r="B30" s="21" t="s">
        <v>3</v>
      </c>
      <c r="C30" s="22">
        <v>24215</v>
      </c>
      <c r="D30" s="30">
        <v>7006996.04</v>
      </c>
      <c r="E30" s="31">
        <v>0</v>
      </c>
      <c r="F30" s="30">
        <f t="shared" si="0"/>
        <v>7006996.04</v>
      </c>
      <c r="G30" s="30">
        <v>581178.81000000006</v>
      </c>
      <c r="H30" s="30">
        <v>0</v>
      </c>
      <c r="I30" s="30">
        <v>0</v>
      </c>
      <c r="J30" s="30">
        <f t="shared" si="1"/>
        <v>581178.81000000006</v>
      </c>
      <c r="K30" s="30">
        <v>5927541.1399999997</v>
      </c>
      <c r="L30" s="23">
        <f t="shared" si="2"/>
        <v>313.36670865166218</v>
      </c>
      <c r="M30" s="23">
        <f t="shared" si="3"/>
        <v>244.78798843691925</v>
      </c>
      <c r="N30" s="28">
        <f t="shared" si="4"/>
        <v>558.15469708858143</v>
      </c>
    </row>
    <row r="31" spans="1:14" ht="15">
      <c r="A31" s="27" t="s">
        <v>41</v>
      </c>
      <c r="B31" s="21" t="s">
        <v>0</v>
      </c>
      <c r="C31" s="22">
        <v>20342</v>
      </c>
      <c r="D31" s="30">
        <v>7975973.3899999997</v>
      </c>
      <c r="E31" s="31">
        <v>0</v>
      </c>
      <c r="F31" s="30">
        <f t="shared" si="0"/>
        <v>7975973.3899999997</v>
      </c>
      <c r="G31" s="30">
        <v>97311.05</v>
      </c>
      <c r="H31" s="30">
        <v>0</v>
      </c>
      <c r="I31" s="30">
        <v>0</v>
      </c>
      <c r="J31" s="30">
        <f t="shared" si="1"/>
        <v>97311.05</v>
      </c>
      <c r="K31" s="30">
        <v>3190164.32</v>
      </c>
      <c r="L31" s="23">
        <f t="shared" si="2"/>
        <v>396.87761478713986</v>
      </c>
      <c r="M31" s="23">
        <f t="shared" si="3"/>
        <v>156.82648313833448</v>
      </c>
      <c r="N31" s="28">
        <f t="shared" si="4"/>
        <v>553.70409792547434</v>
      </c>
    </row>
    <row r="32" spans="1:14" ht="15">
      <c r="A32" s="27" t="s">
        <v>34</v>
      </c>
      <c r="B32" s="21" t="s">
        <v>7</v>
      </c>
      <c r="C32" s="22">
        <v>25359</v>
      </c>
      <c r="D32" s="30">
        <v>9821570.8300000001</v>
      </c>
      <c r="E32" s="31">
        <v>0</v>
      </c>
      <c r="F32" s="30">
        <f t="shared" si="0"/>
        <v>9821570.8300000001</v>
      </c>
      <c r="G32" s="30">
        <v>349325.96</v>
      </c>
      <c r="H32" s="30">
        <v>0</v>
      </c>
      <c r="I32" s="30">
        <v>0</v>
      </c>
      <c r="J32" s="30">
        <f t="shared" si="1"/>
        <v>349325.96</v>
      </c>
      <c r="K32" s="30">
        <v>3729447.91</v>
      </c>
      <c r="L32" s="23">
        <f t="shared" si="2"/>
        <v>401.07641429078438</v>
      </c>
      <c r="M32" s="23">
        <f t="shared" si="3"/>
        <v>147.06604795141766</v>
      </c>
      <c r="N32" s="28">
        <f t="shared" si="4"/>
        <v>548.14246224220199</v>
      </c>
    </row>
    <row r="33" spans="1:14" ht="15">
      <c r="A33" s="27" t="s">
        <v>47</v>
      </c>
      <c r="B33" s="21" t="s">
        <v>5</v>
      </c>
      <c r="C33" s="22">
        <v>41627</v>
      </c>
      <c r="D33" s="30">
        <v>15923343.52</v>
      </c>
      <c r="E33" s="31">
        <v>0</v>
      </c>
      <c r="F33" s="30">
        <f t="shared" si="0"/>
        <v>15923343.52</v>
      </c>
      <c r="G33" s="30">
        <v>299087.83</v>
      </c>
      <c r="H33" s="30">
        <v>0</v>
      </c>
      <c r="I33" s="30">
        <v>0</v>
      </c>
      <c r="J33" s="30">
        <f t="shared" si="1"/>
        <v>299087.83</v>
      </c>
      <c r="K33" s="30">
        <v>5502893.3300000001</v>
      </c>
      <c r="L33" s="23">
        <f t="shared" si="2"/>
        <v>389.70935570663272</v>
      </c>
      <c r="M33" s="23">
        <f t="shared" si="3"/>
        <v>132.1952898359238</v>
      </c>
      <c r="N33" s="28">
        <f t="shared" si="4"/>
        <v>521.90464554255652</v>
      </c>
    </row>
    <row r="34" spans="1:14" ht="15">
      <c r="A34" s="27" t="s">
        <v>42</v>
      </c>
      <c r="B34" s="21" t="s">
        <v>7</v>
      </c>
      <c r="C34" s="22">
        <v>21416</v>
      </c>
      <c r="D34" s="30">
        <v>8495927.3200000003</v>
      </c>
      <c r="E34" s="31">
        <v>0</v>
      </c>
      <c r="F34" s="30">
        <f t="shared" si="0"/>
        <v>8495927.3200000003</v>
      </c>
      <c r="G34" s="30">
        <v>150011.46</v>
      </c>
      <c r="H34" s="30">
        <v>0</v>
      </c>
      <c r="I34" s="30">
        <v>0</v>
      </c>
      <c r="J34" s="30">
        <f t="shared" si="1"/>
        <v>150011.46</v>
      </c>
      <c r="K34" s="30">
        <v>2523429.96</v>
      </c>
      <c r="L34" s="23">
        <f t="shared" si="2"/>
        <v>403.71398860664931</v>
      </c>
      <c r="M34" s="23">
        <f t="shared" si="3"/>
        <v>117.82919125887187</v>
      </c>
      <c r="N34" s="28">
        <f t="shared" si="4"/>
        <v>521.54317986552121</v>
      </c>
    </row>
    <row r="35" spans="1:14" ht="15">
      <c r="A35" s="27" t="s">
        <v>40</v>
      </c>
      <c r="B35" s="21" t="s">
        <v>6</v>
      </c>
      <c r="C35" s="22">
        <v>24705</v>
      </c>
      <c r="D35" s="30">
        <v>7388413.1900000004</v>
      </c>
      <c r="E35" s="31">
        <v>0</v>
      </c>
      <c r="F35" s="30">
        <f t="shared" si="0"/>
        <v>7388413.1900000004</v>
      </c>
      <c r="G35" s="30">
        <v>81068.47</v>
      </c>
      <c r="H35" s="30">
        <v>0</v>
      </c>
      <c r="I35" s="30">
        <v>0</v>
      </c>
      <c r="J35" s="30">
        <f t="shared" si="1"/>
        <v>81068.47</v>
      </c>
      <c r="K35" s="30">
        <v>5358264.59</v>
      </c>
      <c r="L35" s="23">
        <f t="shared" si="2"/>
        <v>302.3469605343048</v>
      </c>
      <c r="M35" s="23">
        <f t="shared" si="3"/>
        <v>216.88988423396074</v>
      </c>
      <c r="N35" s="28">
        <f t="shared" si="4"/>
        <v>519.23684476826554</v>
      </c>
    </row>
    <row r="36" spans="1:14" ht="15">
      <c r="A36" s="27" t="s">
        <v>26</v>
      </c>
      <c r="B36" s="21" t="s">
        <v>6</v>
      </c>
      <c r="C36" s="22">
        <v>41239</v>
      </c>
      <c r="D36" s="30">
        <v>17549596.920000002</v>
      </c>
      <c r="E36" s="31">
        <v>0</v>
      </c>
      <c r="F36" s="30">
        <f t="shared" si="0"/>
        <v>17549596.920000002</v>
      </c>
      <c r="G36" s="30">
        <v>604774.53</v>
      </c>
      <c r="H36" s="30">
        <v>0</v>
      </c>
      <c r="I36" s="30">
        <v>0</v>
      </c>
      <c r="J36" s="30">
        <f t="shared" si="1"/>
        <v>604774.53</v>
      </c>
      <c r="K36" s="30">
        <v>2745387.82</v>
      </c>
      <c r="L36" s="23">
        <f t="shared" si="2"/>
        <v>440.22336744343954</v>
      </c>
      <c r="M36" s="23">
        <f t="shared" si="3"/>
        <v>66.572608938141073</v>
      </c>
      <c r="N36" s="28">
        <f t="shared" si="4"/>
        <v>506.7959763815806</v>
      </c>
    </row>
    <row r="37" spans="1:14" ht="15">
      <c r="A37" s="27" t="s">
        <v>48</v>
      </c>
      <c r="B37" s="21" t="s">
        <v>3</v>
      </c>
      <c r="C37" s="22">
        <v>21605</v>
      </c>
      <c r="D37" s="30">
        <v>6587993.6299999999</v>
      </c>
      <c r="E37" s="31">
        <v>0</v>
      </c>
      <c r="F37" s="30">
        <f t="shared" si="0"/>
        <v>6587993.6299999999</v>
      </c>
      <c r="G37" s="30">
        <v>441562.6</v>
      </c>
      <c r="H37" s="30">
        <v>0</v>
      </c>
      <c r="I37" s="30">
        <v>0</v>
      </c>
      <c r="J37" s="30">
        <f t="shared" si="1"/>
        <v>441562.6</v>
      </c>
      <c r="K37" s="30">
        <v>3871482.07</v>
      </c>
      <c r="L37" s="23">
        <f t="shared" si="2"/>
        <v>325.36710159685254</v>
      </c>
      <c r="M37" s="23">
        <f t="shared" si="3"/>
        <v>179.19380097199721</v>
      </c>
      <c r="N37" s="28">
        <f t="shared" si="4"/>
        <v>504.56090256884977</v>
      </c>
    </row>
    <row r="38" spans="1:14" ht="15">
      <c r="A38" s="27" t="s">
        <v>43</v>
      </c>
      <c r="B38" s="21" t="s">
        <v>0</v>
      </c>
      <c r="C38" s="22">
        <v>20412</v>
      </c>
      <c r="D38" s="30">
        <v>6165412.7999999998</v>
      </c>
      <c r="E38" s="31">
        <v>0</v>
      </c>
      <c r="F38" s="30">
        <f t="shared" si="0"/>
        <v>6165412.7999999998</v>
      </c>
      <c r="G38" s="30">
        <v>174839.04000000001</v>
      </c>
      <c r="H38" s="30">
        <v>0</v>
      </c>
      <c r="I38" s="30">
        <v>0</v>
      </c>
      <c r="J38" s="30">
        <f t="shared" si="1"/>
        <v>174839.04000000001</v>
      </c>
      <c r="K38" s="30">
        <v>3936526.74</v>
      </c>
      <c r="L38" s="23">
        <f t="shared" si="2"/>
        <v>310.61394473838919</v>
      </c>
      <c r="M38" s="23">
        <f t="shared" si="3"/>
        <v>192.85355379188712</v>
      </c>
      <c r="N38" s="28">
        <f t="shared" si="4"/>
        <v>503.46749853027632</v>
      </c>
    </row>
    <row r="39" spans="1:14" ht="15">
      <c r="A39" s="27" t="s">
        <v>58</v>
      </c>
      <c r="B39" s="21" t="s">
        <v>0</v>
      </c>
      <c r="C39" s="22">
        <v>22116</v>
      </c>
      <c r="D39" s="30">
        <v>7541024.9900000002</v>
      </c>
      <c r="E39" s="31">
        <v>0</v>
      </c>
      <c r="F39" s="30">
        <f t="shared" si="0"/>
        <v>7541024.9900000002</v>
      </c>
      <c r="G39" s="30">
        <v>505673.08</v>
      </c>
      <c r="H39" s="30">
        <v>0</v>
      </c>
      <c r="I39" s="30">
        <v>0</v>
      </c>
      <c r="J39" s="30">
        <f t="shared" si="1"/>
        <v>505673.08</v>
      </c>
      <c r="K39" s="30">
        <v>3037446.04</v>
      </c>
      <c r="L39" s="23">
        <f t="shared" si="2"/>
        <v>363.84057107976128</v>
      </c>
      <c r="M39" s="23">
        <f t="shared" si="3"/>
        <v>137.34156447820584</v>
      </c>
      <c r="N39" s="28">
        <f t="shared" si="4"/>
        <v>501.18213555796706</v>
      </c>
    </row>
    <row r="40" spans="1:14" ht="15">
      <c r="A40" s="27" t="s">
        <v>51</v>
      </c>
      <c r="B40" s="21" t="s">
        <v>7</v>
      </c>
      <c r="C40" s="22">
        <v>39873</v>
      </c>
      <c r="D40" s="30">
        <v>14312899.42</v>
      </c>
      <c r="E40" s="31">
        <v>0</v>
      </c>
      <c r="F40" s="30">
        <f t="shared" si="0"/>
        <v>14312899.42</v>
      </c>
      <c r="G40" s="30">
        <v>392935.37</v>
      </c>
      <c r="H40" s="30">
        <v>0</v>
      </c>
      <c r="I40" s="30">
        <v>0</v>
      </c>
      <c r="J40" s="30">
        <f t="shared" si="1"/>
        <v>392935.37</v>
      </c>
      <c r="K40" s="30">
        <v>5169152.7</v>
      </c>
      <c r="L40" s="23">
        <f t="shared" si="2"/>
        <v>368.81686329094873</v>
      </c>
      <c r="M40" s="23">
        <f t="shared" si="3"/>
        <v>129.64042585208037</v>
      </c>
      <c r="N40" s="28">
        <f t="shared" si="4"/>
        <v>498.45728914302907</v>
      </c>
    </row>
    <row r="41" spans="1:14" ht="15">
      <c r="A41" s="27" t="s">
        <v>53</v>
      </c>
      <c r="B41" s="21" t="s">
        <v>7</v>
      </c>
      <c r="C41" s="22">
        <v>38628</v>
      </c>
      <c r="D41" s="30">
        <v>12108011.93</v>
      </c>
      <c r="E41" s="31">
        <v>0</v>
      </c>
      <c r="F41" s="30">
        <f t="shared" si="0"/>
        <v>12108011.93</v>
      </c>
      <c r="G41" s="30">
        <v>1087722.08</v>
      </c>
      <c r="H41" s="30">
        <v>0</v>
      </c>
      <c r="I41" s="30">
        <v>0</v>
      </c>
      <c r="J41" s="30">
        <f t="shared" si="1"/>
        <v>1087722.08</v>
      </c>
      <c r="K41" s="30">
        <v>5843286.5099999998</v>
      </c>
      <c r="L41" s="23">
        <f t="shared" si="2"/>
        <v>341.61059361085222</v>
      </c>
      <c r="M41" s="23">
        <f t="shared" si="3"/>
        <v>151.27074945635289</v>
      </c>
      <c r="N41" s="28">
        <f t="shared" si="4"/>
        <v>492.88134306720514</v>
      </c>
    </row>
    <row r="42" spans="1:14" ht="15">
      <c r="A42" s="27" t="s">
        <v>46</v>
      </c>
      <c r="B42" s="21" t="s">
        <v>0</v>
      </c>
      <c r="C42" s="22">
        <v>24174</v>
      </c>
      <c r="D42" s="30">
        <v>7613889.54</v>
      </c>
      <c r="E42" s="31">
        <v>0</v>
      </c>
      <c r="F42" s="30">
        <f t="shared" si="0"/>
        <v>7613889.54</v>
      </c>
      <c r="G42" s="30">
        <v>289877.24</v>
      </c>
      <c r="H42" s="30">
        <v>0</v>
      </c>
      <c r="I42" s="30">
        <v>0</v>
      </c>
      <c r="J42" s="30">
        <f t="shared" si="1"/>
        <v>289877.24</v>
      </c>
      <c r="K42" s="30">
        <v>3642740.95</v>
      </c>
      <c r="L42" s="23">
        <f t="shared" si="2"/>
        <v>326.95320509638458</v>
      </c>
      <c r="M42" s="23">
        <f t="shared" si="3"/>
        <v>150.68838214610739</v>
      </c>
      <c r="N42" s="28">
        <f t="shared" si="4"/>
        <v>477.64158724249194</v>
      </c>
    </row>
    <row r="43" spans="1:14" ht="15">
      <c r="A43" s="27" t="s">
        <v>52</v>
      </c>
      <c r="B43" s="21" t="s">
        <v>2</v>
      </c>
      <c r="C43" s="22">
        <v>25148</v>
      </c>
      <c r="D43" s="30">
        <v>7923791.5</v>
      </c>
      <c r="E43" s="31">
        <v>0</v>
      </c>
      <c r="F43" s="30">
        <f t="shared" si="0"/>
        <v>7923791.5</v>
      </c>
      <c r="G43" s="30">
        <v>212898.81</v>
      </c>
      <c r="H43" s="30">
        <v>0</v>
      </c>
      <c r="I43" s="30">
        <v>0</v>
      </c>
      <c r="J43" s="30">
        <f t="shared" si="1"/>
        <v>212898.81</v>
      </c>
      <c r="K43" s="30">
        <v>3668936.52</v>
      </c>
      <c r="L43" s="23">
        <f t="shared" si="2"/>
        <v>323.55218347383487</v>
      </c>
      <c r="M43" s="23">
        <f t="shared" si="3"/>
        <v>145.89376968347383</v>
      </c>
      <c r="N43" s="28">
        <f t="shared" si="4"/>
        <v>469.44595315730874</v>
      </c>
    </row>
    <row r="44" spans="1:14" ht="15">
      <c r="A44" s="27" t="s">
        <v>45</v>
      </c>
      <c r="B44" s="21" t="s">
        <v>7</v>
      </c>
      <c r="C44" s="22">
        <v>46089</v>
      </c>
      <c r="D44" s="30">
        <v>14802180.550000001</v>
      </c>
      <c r="E44" s="31">
        <v>0</v>
      </c>
      <c r="F44" s="30">
        <f t="shared" si="0"/>
        <v>14802180.550000001</v>
      </c>
      <c r="G44" s="30">
        <v>596677.23</v>
      </c>
      <c r="H44" s="30">
        <v>0</v>
      </c>
      <c r="I44" s="30">
        <v>0</v>
      </c>
      <c r="J44" s="30">
        <f t="shared" si="1"/>
        <v>596677.23</v>
      </c>
      <c r="K44" s="30">
        <v>6171681.2699999996</v>
      </c>
      <c r="L44" s="23">
        <f t="shared" si="2"/>
        <v>334.11134500640071</v>
      </c>
      <c r="M44" s="23">
        <f t="shared" si="3"/>
        <v>133.9079014515394</v>
      </c>
      <c r="N44" s="28">
        <f t="shared" si="4"/>
        <v>468.01924645794008</v>
      </c>
    </row>
    <row r="45" spans="1:14" ht="15">
      <c r="A45" s="27" t="s">
        <v>55</v>
      </c>
      <c r="B45" s="21" t="s">
        <v>1</v>
      </c>
      <c r="C45" s="22">
        <v>21260</v>
      </c>
      <c r="D45" s="30">
        <v>8098006.9199999999</v>
      </c>
      <c r="E45" s="31">
        <v>0</v>
      </c>
      <c r="F45" s="30">
        <f t="shared" si="0"/>
        <v>8098006.9199999999</v>
      </c>
      <c r="G45" s="30">
        <v>177084.25</v>
      </c>
      <c r="H45" s="30">
        <v>0</v>
      </c>
      <c r="I45" s="30">
        <v>0</v>
      </c>
      <c r="J45" s="30">
        <f t="shared" si="1"/>
        <v>177084.25</v>
      </c>
      <c r="K45" s="30">
        <v>1577040.88</v>
      </c>
      <c r="L45" s="23">
        <f t="shared" si="2"/>
        <v>389.23288664158042</v>
      </c>
      <c r="M45" s="23">
        <f t="shared" si="3"/>
        <v>74.178780809031039</v>
      </c>
      <c r="N45" s="28">
        <f t="shared" si="4"/>
        <v>463.4116674506115</v>
      </c>
    </row>
    <row r="46" spans="1:14" ht="15">
      <c r="A46" s="27" t="s">
        <v>71</v>
      </c>
      <c r="B46" s="21" t="s">
        <v>1</v>
      </c>
      <c r="C46" s="22">
        <v>22088</v>
      </c>
      <c r="D46" s="30">
        <v>8151001.7199999997</v>
      </c>
      <c r="E46" s="31">
        <v>0</v>
      </c>
      <c r="F46" s="30">
        <f t="shared" si="0"/>
        <v>8151001.7199999997</v>
      </c>
      <c r="G46" s="30">
        <v>177298.94</v>
      </c>
      <c r="H46" s="30">
        <v>0</v>
      </c>
      <c r="I46" s="30">
        <v>0</v>
      </c>
      <c r="J46" s="30">
        <f t="shared" si="1"/>
        <v>177298.94</v>
      </c>
      <c r="K46" s="30">
        <v>1465731.33</v>
      </c>
      <c r="L46" s="23">
        <f t="shared" si="2"/>
        <v>377.05091724013039</v>
      </c>
      <c r="M46" s="23">
        <f t="shared" si="3"/>
        <v>66.358716497645787</v>
      </c>
      <c r="N46" s="28">
        <f t="shared" si="4"/>
        <v>443.40963373777618</v>
      </c>
    </row>
    <row r="47" spans="1:14" ht="15">
      <c r="A47" s="27" t="s">
        <v>50</v>
      </c>
      <c r="B47" s="21" t="s">
        <v>4</v>
      </c>
      <c r="C47" s="22">
        <v>22859</v>
      </c>
      <c r="D47" s="30">
        <v>7156601.0700000003</v>
      </c>
      <c r="E47" s="31">
        <v>0</v>
      </c>
      <c r="F47" s="30">
        <f t="shared" si="0"/>
        <v>7156601.0700000003</v>
      </c>
      <c r="G47" s="30">
        <v>110442.47</v>
      </c>
      <c r="H47" s="30">
        <v>0</v>
      </c>
      <c r="I47" s="30">
        <v>0</v>
      </c>
      <c r="J47" s="30">
        <f t="shared" si="1"/>
        <v>110442.47</v>
      </c>
      <c r="K47" s="30">
        <v>2673393.02</v>
      </c>
      <c r="L47" s="23">
        <f t="shared" si="2"/>
        <v>317.90732490485146</v>
      </c>
      <c r="M47" s="23">
        <f t="shared" si="3"/>
        <v>116.95144232031147</v>
      </c>
      <c r="N47" s="28">
        <f t="shared" si="4"/>
        <v>434.85876722516298</v>
      </c>
    </row>
    <row r="48" spans="1:14" ht="15">
      <c r="A48" s="27" t="s">
        <v>49</v>
      </c>
      <c r="B48" s="21" t="s">
        <v>4</v>
      </c>
      <c r="C48" s="22">
        <v>30048</v>
      </c>
      <c r="D48" s="30">
        <v>8447629.3200000003</v>
      </c>
      <c r="E48" s="31">
        <v>0</v>
      </c>
      <c r="F48" s="30">
        <f t="shared" si="0"/>
        <v>8447629.3200000003</v>
      </c>
      <c r="G48" s="30">
        <v>341885.97</v>
      </c>
      <c r="H48" s="30">
        <v>0</v>
      </c>
      <c r="I48" s="30">
        <v>0</v>
      </c>
      <c r="J48" s="30">
        <f t="shared" si="1"/>
        <v>341885.97</v>
      </c>
      <c r="K48" s="30">
        <v>3758748.75</v>
      </c>
      <c r="L48" s="23">
        <f t="shared" si="2"/>
        <v>292.51581769169331</v>
      </c>
      <c r="M48" s="23">
        <f t="shared" si="3"/>
        <v>125.09147863418531</v>
      </c>
      <c r="N48" s="28">
        <f t="shared" si="4"/>
        <v>417.60729632587862</v>
      </c>
    </row>
    <row r="49" spans="1:14" ht="15">
      <c r="A49" s="27" t="s">
        <v>56</v>
      </c>
      <c r="B49" s="21" t="s">
        <v>6</v>
      </c>
      <c r="C49" s="22">
        <v>26259</v>
      </c>
      <c r="D49" s="30">
        <v>6356208.4100000001</v>
      </c>
      <c r="E49" s="31">
        <v>0</v>
      </c>
      <c r="F49" s="30">
        <f t="shared" si="0"/>
        <v>6356208.4100000001</v>
      </c>
      <c r="G49" s="30">
        <v>227098.96</v>
      </c>
      <c r="H49" s="30">
        <v>0</v>
      </c>
      <c r="I49" s="30">
        <v>0</v>
      </c>
      <c r="J49" s="30">
        <f t="shared" si="1"/>
        <v>227098.96</v>
      </c>
      <c r="K49" s="30">
        <v>4005224.15</v>
      </c>
      <c r="L49" s="23">
        <f t="shared" si="2"/>
        <v>250.70670512966984</v>
      </c>
      <c r="M49" s="23">
        <f t="shared" si="3"/>
        <v>152.52767241707605</v>
      </c>
      <c r="N49" s="28">
        <f t="shared" si="4"/>
        <v>403.23437754674586</v>
      </c>
    </row>
    <row r="50" spans="1:14" ht="15">
      <c r="A50" s="27" t="s">
        <v>59</v>
      </c>
      <c r="B50" s="21" t="s">
        <v>7</v>
      </c>
      <c r="C50" s="22">
        <v>30777</v>
      </c>
      <c r="D50" s="30">
        <v>8176144.8200000003</v>
      </c>
      <c r="E50" s="31">
        <v>0</v>
      </c>
      <c r="F50" s="30">
        <f t="shared" si="0"/>
        <v>8176144.8200000003</v>
      </c>
      <c r="G50" s="30">
        <v>130483.08</v>
      </c>
      <c r="H50" s="30">
        <v>0</v>
      </c>
      <c r="I50" s="30">
        <v>0</v>
      </c>
      <c r="J50" s="30">
        <f t="shared" si="1"/>
        <v>130483.08</v>
      </c>
      <c r="K50" s="30">
        <v>3938526.76</v>
      </c>
      <c r="L50" s="23">
        <f t="shared" si="2"/>
        <v>269.89725769243267</v>
      </c>
      <c r="M50" s="23">
        <f t="shared" si="3"/>
        <v>127.96980732365077</v>
      </c>
      <c r="N50" s="28">
        <f t="shared" si="4"/>
        <v>397.86706501608342</v>
      </c>
    </row>
    <row r="51" spans="1:14" ht="15">
      <c r="A51" s="27" t="s">
        <v>57</v>
      </c>
      <c r="B51" s="21" t="s">
        <v>4</v>
      </c>
      <c r="C51" s="22">
        <v>22408</v>
      </c>
      <c r="D51" s="30">
        <v>7183441.0099999998</v>
      </c>
      <c r="E51" s="31">
        <v>0</v>
      </c>
      <c r="F51" s="30">
        <f t="shared" si="0"/>
        <v>7183441.0099999998</v>
      </c>
      <c r="G51" s="30">
        <v>203038.49</v>
      </c>
      <c r="H51" s="30">
        <v>0</v>
      </c>
      <c r="I51" s="30">
        <v>0</v>
      </c>
      <c r="J51" s="30">
        <f t="shared" si="1"/>
        <v>203038.49</v>
      </c>
      <c r="K51" s="30">
        <v>1492772.18</v>
      </c>
      <c r="L51" s="23">
        <f t="shared" si="2"/>
        <v>329.63582202784721</v>
      </c>
      <c r="M51" s="23">
        <f t="shared" si="3"/>
        <v>66.617823098893254</v>
      </c>
      <c r="N51" s="28">
        <f t="shared" si="4"/>
        <v>396.25364512674042</v>
      </c>
    </row>
    <row r="52" spans="1:14" ht="15">
      <c r="A52" s="27" t="s">
        <v>70</v>
      </c>
      <c r="B52" s="21" t="s">
        <v>7</v>
      </c>
      <c r="C52" s="22">
        <v>23550</v>
      </c>
      <c r="D52" s="30">
        <v>6570648.7000000002</v>
      </c>
      <c r="E52" s="31">
        <v>0</v>
      </c>
      <c r="F52" s="30">
        <f t="shared" si="0"/>
        <v>6570648.7000000002</v>
      </c>
      <c r="G52" s="30">
        <v>148411.62</v>
      </c>
      <c r="H52" s="30">
        <v>0</v>
      </c>
      <c r="I52" s="30">
        <v>0</v>
      </c>
      <c r="J52" s="30">
        <f t="shared" si="1"/>
        <v>148411.62</v>
      </c>
      <c r="K52" s="30">
        <v>2328819.4900000002</v>
      </c>
      <c r="L52" s="23">
        <f t="shared" si="2"/>
        <v>285.31041698513803</v>
      </c>
      <c r="M52" s="23">
        <f t="shared" si="3"/>
        <v>98.888301061571141</v>
      </c>
      <c r="N52" s="28">
        <f t="shared" si="4"/>
        <v>384.19871804670913</v>
      </c>
    </row>
    <row r="53" spans="1:14" ht="15">
      <c r="A53" s="27" t="s">
        <v>54</v>
      </c>
      <c r="B53" s="21" t="s">
        <v>7</v>
      </c>
      <c r="C53" s="22">
        <v>27509</v>
      </c>
      <c r="D53" s="30">
        <v>7636348.9299999997</v>
      </c>
      <c r="E53" s="31">
        <v>0</v>
      </c>
      <c r="F53" s="30">
        <f t="shared" si="0"/>
        <v>7636348.9299999997</v>
      </c>
      <c r="G53" s="30">
        <v>40528.339999999997</v>
      </c>
      <c r="H53" s="30">
        <v>0</v>
      </c>
      <c r="I53" s="30">
        <v>0</v>
      </c>
      <c r="J53" s="30">
        <f t="shared" si="1"/>
        <v>40528.339999999997</v>
      </c>
      <c r="K53" s="30">
        <v>2718948.99</v>
      </c>
      <c r="L53" s="23">
        <f t="shared" si="2"/>
        <v>279.06784216074738</v>
      </c>
      <c r="M53" s="23">
        <f t="shared" si="3"/>
        <v>98.838525209931305</v>
      </c>
      <c r="N53" s="28">
        <f t="shared" si="4"/>
        <v>377.90636737067865</v>
      </c>
    </row>
    <row r="54" spans="1:14" ht="15">
      <c r="A54" s="27" t="s">
        <v>60</v>
      </c>
      <c r="B54" s="21" t="s">
        <v>7</v>
      </c>
      <c r="C54" s="22">
        <v>38354</v>
      </c>
      <c r="D54" s="30">
        <v>8982831.5399999991</v>
      </c>
      <c r="E54" s="31">
        <v>0</v>
      </c>
      <c r="F54" s="30">
        <f t="shared" si="0"/>
        <v>8982831.5399999991</v>
      </c>
      <c r="G54" s="30">
        <v>549998.81999999995</v>
      </c>
      <c r="H54" s="30">
        <v>0</v>
      </c>
      <c r="I54" s="30">
        <v>0</v>
      </c>
      <c r="J54" s="30">
        <f t="shared" si="1"/>
        <v>549998.81999999995</v>
      </c>
      <c r="K54" s="30">
        <v>4940014.6500000004</v>
      </c>
      <c r="L54" s="23">
        <f t="shared" si="2"/>
        <v>248.54853105282368</v>
      </c>
      <c r="M54" s="23">
        <f t="shared" si="3"/>
        <v>128.80050711790167</v>
      </c>
      <c r="N54" s="28">
        <f t="shared" si="4"/>
        <v>377.34903817072535</v>
      </c>
    </row>
    <row r="55" spans="1:14" ht="15">
      <c r="A55" s="27" t="s">
        <v>61</v>
      </c>
      <c r="B55" s="21" t="s">
        <v>0</v>
      </c>
      <c r="C55" s="22">
        <v>21115</v>
      </c>
      <c r="D55" s="30">
        <v>5167359.8899999997</v>
      </c>
      <c r="E55" s="31">
        <v>0</v>
      </c>
      <c r="F55" s="30">
        <f t="shared" si="0"/>
        <v>5167359.8899999997</v>
      </c>
      <c r="G55" s="30">
        <v>96150.95</v>
      </c>
      <c r="H55" s="30">
        <v>0</v>
      </c>
      <c r="I55" s="30">
        <v>0</v>
      </c>
      <c r="J55" s="30">
        <f t="shared" si="1"/>
        <v>96150.95</v>
      </c>
      <c r="K55" s="30">
        <v>1544937.53</v>
      </c>
      <c r="L55" s="23">
        <f t="shared" si="2"/>
        <v>249.27827800142077</v>
      </c>
      <c r="M55" s="23">
        <f t="shared" si="3"/>
        <v>73.167773147051861</v>
      </c>
      <c r="N55" s="28">
        <f t="shared" si="4"/>
        <v>322.44605114847263</v>
      </c>
    </row>
  </sheetData>
  <sortState ref="A10:N55">
    <sortCondition descending="1" ref="N10:N55"/>
  </sortState>
  <mergeCells count="4">
    <mergeCell ref="D8:K8"/>
    <mergeCell ref="L8:N8"/>
    <mergeCell ref="A3:N3"/>
    <mergeCell ref="A4:N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2020-11-24T11:50:31Z</dcterms:modified>
</cp:coreProperties>
</file>