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4" l="1"/>
  <c r="J12" i="14"/>
  <c r="F12" i="14"/>
  <c r="N12" i="14" s="1"/>
  <c r="M19" i="14"/>
  <c r="J19" i="14"/>
  <c r="F19" i="14"/>
  <c r="M23" i="14"/>
  <c r="J23" i="14"/>
  <c r="F23" i="14"/>
  <c r="M33" i="14"/>
  <c r="J33" i="14"/>
  <c r="F33" i="14"/>
  <c r="N33" i="14" s="1"/>
  <c r="M20" i="14"/>
  <c r="J20" i="14"/>
  <c r="F20" i="14"/>
  <c r="M16" i="14"/>
  <c r="J16" i="14"/>
  <c r="F16" i="14"/>
  <c r="N16" i="14" s="1"/>
  <c r="M13" i="14"/>
  <c r="J13" i="14"/>
  <c r="F13" i="14"/>
  <c r="M10" i="14"/>
  <c r="J10" i="14"/>
  <c r="F10" i="14"/>
  <c r="N10" i="14" s="1"/>
  <c r="M22" i="14"/>
  <c r="J22" i="14"/>
  <c r="F22" i="14"/>
  <c r="N22" i="14" s="1"/>
  <c r="M24" i="14"/>
  <c r="J24" i="14"/>
  <c r="F24" i="14"/>
  <c r="N24" i="14" s="1"/>
  <c r="M30" i="14"/>
  <c r="J30" i="14"/>
  <c r="F30" i="14"/>
  <c r="N30" i="14" s="1"/>
  <c r="M21" i="14"/>
  <c r="J21" i="14"/>
  <c r="F21" i="14"/>
  <c r="N21" i="14" s="1"/>
  <c r="M27" i="14"/>
  <c r="J27" i="14"/>
  <c r="F27" i="14"/>
  <c r="N27" i="14" s="1"/>
  <c r="M28" i="14"/>
  <c r="J28" i="14"/>
  <c r="F28" i="14"/>
  <c r="N28" i="14" s="1"/>
  <c r="M14" i="14"/>
  <c r="J14" i="14"/>
  <c r="F14" i="14"/>
  <c r="M11" i="14"/>
  <c r="J11" i="14"/>
  <c r="F11" i="14"/>
  <c r="N11" i="14" s="1"/>
  <c r="M17" i="14"/>
  <c r="J17" i="14"/>
  <c r="F17" i="14"/>
  <c r="M32" i="14"/>
  <c r="J32" i="14"/>
  <c r="F32" i="14"/>
  <c r="N32" i="14" s="1"/>
  <c r="M31" i="14"/>
  <c r="J31" i="14"/>
  <c r="F31" i="14"/>
  <c r="M25" i="14"/>
  <c r="J25" i="14"/>
  <c r="F25" i="14"/>
  <c r="N25" i="14" s="1"/>
  <c r="M18" i="14"/>
  <c r="J18" i="14"/>
  <c r="F18" i="14"/>
  <c r="L18" i="14" s="1"/>
  <c r="M26" i="14"/>
  <c r="J26" i="14"/>
  <c r="F26" i="14"/>
  <c r="N26" i="14" s="1"/>
  <c r="M29" i="14"/>
  <c r="J29" i="14"/>
  <c r="F29" i="14"/>
  <c r="N29" i="14" s="1"/>
  <c r="M15" i="14"/>
  <c r="J15" i="14"/>
  <c r="F15" i="14"/>
  <c r="N15" i="14" s="1"/>
  <c r="N19" i="14" l="1"/>
  <c r="L31" i="14"/>
  <c r="N17" i="14"/>
  <c r="N14" i="14"/>
  <c r="N13" i="14"/>
  <c r="N20" i="14"/>
  <c r="N23" i="14"/>
  <c r="L29" i="14"/>
  <c r="N18" i="14"/>
  <c r="N31" i="14"/>
  <c r="L17" i="14"/>
  <c r="L15" i="14"/>
  <c r="L26" i="14"/>
  <c r="L25" i="14"/>
  <c r="L32" i="14"/>
  <c r="L11" i="14"/>
  <c r="L28" i="14"/>
  <c r="L21" i="14"/>
  <c r="L24" i="14"/>
  <c r="L10" i="14"/>
  <c r="L16" i="14"/>
  <c r="L33" i="14"/>
  <c r="L19" i="14"/>
  <c r="L14" i="14"/>
  <c r="L27" i="14"/>
  <c r="L30" i="14"/>
  <c r="L22" i="14"/>
  <c r="L13" i="14"/>
  <c r="L20" i="14"/>
  <c r="L23" i="14"/>
  <c r="L12" i="14"/>
  <c r="M10" i="13"/>
  <c r="M27" i="13"/>
  <c r="M17" i="13"/>
  <c r="M14" i="13"/>
  <c r="M30" i="13"/>
  <c r="M29" i="13"/>
  <c r="M16" i="13"/>
  <c r="M11" i="13"/>
  <c r="M20" i="13"/>
  <c r="M21" i="13"/>
  <c r="M13" i="13"/>
  <c r="M22" i="13"/>
  <c r="M26" i="13"/>
  <c r="M12" i="13"/>
  <c r="M19" i="13"/>
  <c r="M15" i="13"/>
  <c r="M25" i="13"/>
  <c r="M32" i="13"/>
  <c r="M18" i="13"/>
  <c r="M23" i="13"/>
  <c r="M24" i="13"/>
  <c r="M28" i="13"/>
  <c r="M31" i="13"/>
  <c r="M33" i="13"/>
  <c r="J10" i="13"/>
  <c r="J27" i="13"/>
  <c r="J17" i="13"/>
  <c r="J14" i="13"/>
  <c r="J30" i="13"/>
  <c r="J29" i="13"/>
  <c r="J16" i="13"/>
  <c r="J11" i="13"/>
  <c r="J20" i="13"/>
  <c r="J21" i="13"/>
  <c r="J13" i="13"/>
  <c r="J22" i="13"/>
  <c r="J26" i="13"/>
  <c r="J12" i="13"/>
  <c r="J19" i="13"/>
  <c r="J15" i="13"/>
  <c r="J25" i="13"/>
  <c r="J32" i="13"/>
  <c r="J18" i="13"/>
  <c r="J23" i="13"/>
  <c r="J24" i="13"/>
  <c r="J28" i="13"/>
  <c r="J31" i="13"/>
  <c r="J33" i="13"/>
  <c r="F10" i="13"/>
  <c r="F27" i="13"/>
  <c r="F17" i="13"/>
  <c r="F14" i="13"/>
  <c r="F30" i="13"/>
  <c r="F29" i="13"/>
  <c r="F16" i="13"/>
  <c r="F11" i="13"/>
  <c r="F20" i="13"/>
  <c r="F21" i="13"/>
  <c r="N21" i="13" s="1"/>
  <c r="F13" i="13"/>
  <c r="F22" i="13"/>
  <c r="F26" i="13"/>
  <c r="F12" i="13"/>
  <c r="F19" i="13"/>
  <c r="N19" i="13" s="1"/>
  <c r="F15" i="13"/>
  <c r="F25" i="13"/>
  <c r="F32" i="13"/>
  <c r="F18" i="13"/>
  <c r="F23" i="13"/>
  <c r="N23" i="13" s="1"/>
  <c r="F24" i="13"/>
  <c r="F28" i="13"/>
  <c r="F31" i="13"/>
  <c r="N31" i="13" s="1"/>
  <c r="F33" i="13"/>
  <c r="N13" i="13" l="1"/>
  <c r="L13" i="13"/>
  <c r="N17" i="13"/>
  <c r="L17" i="13"/>
  <c r="N18" i="13"/>
  <c r="L18" i="13"/>
  <c r="N32" i="13"/>
  <c r="L32" i="13"/>
  <c r="N12" i="13"/>
  <c r="L12" i="13"/>
  <c r="N29" i="13"/>
  <c r="L29" i="13"/>
  <c r="N27" i="13"/>
  <c r="L27" i="13"/>
  <c r="N10" i="13"/>
  <c r="L10" i="13"/>
  <c r="L21" i="13"/>
  <c r="N16" i="13"/>
  <c r="L16" i="13"/>
  <c r="N25" i="13"/>
  <c r="L25" i="13"/>
  <c r="N26" i="13"/>
  <c r="L26" i="13"/>
  <c r="N20" i="13"/>
  <c r="L20" i="13"/>
  <c r="N30" i="13"/>
  <c r="L31" i="13"/>
  <c r="L23" i="13"/>
  <c r="L30" i="13"/>
  <c r="L19" i="13"/>
  <c r="N33" i="13"/>
  <c r="L33" i="13"/>
  <c r="N28" i="13"/>
  <c r="L28" i="13"/>
  <c r="N24" i="13"/>
  <c r="L24" i="13"/>
  <c r="L15" i="13"/>
  <c r="N15" i="13"/>
  <c r="N22" i="13"/>
  <c r="L22" i="13"/>
  <c r="N11" i="13"/>
  <c r="L11" i="13"/>
  <c r="N14" i="13"/>
  <c r="L14" i="13"/>
</calcChain>
</file>

<file path=xl/sharedStrings.xml><?xml version="1.0" encoding="utf-8"?>
<sst xmlns="http://schemas.openxmlformats.org/spreadsheetml/2006/main" count="144" uniqueCount="52">
  <si>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</si>
  <si>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</si>
  <si>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</si>
  <si>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</si>
  <si>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</si>
  <si>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</si>
  <si>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</si>
  <si>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</si>
  <si>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</si>
  <si>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</si>
  <si>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</si>
  <si>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</si>
  <si>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</si>
  <si>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</si>
  <si>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</si>
  <si>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</si>
  <si>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</si>
  <si>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</si>
  <si>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</si>
  <si>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</si>
  <si>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</si>
  <si>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</si>
  <si>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</si>
  <si>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</si>
  <si>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</si>
  <si>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</si>
  <si>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</si>
  <si>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</si>
  <si>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</si>
  <si>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</si>
  <si>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</si>
  <si>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</si>
  <si>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</si>
  <si>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</si>
  <si>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</si>
  <si>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</si>
  <si>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</si>
  <si>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</si>
  <si>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</si>
  <si>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</si>
  <si>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</si>
  <si>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</si>
  <si>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</si>
  <si>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Linares                                                               </t>
  </si>
  <si>
    <t>Impuestos directos - IRPF</t>
  </si>
  <si>
    <t>Impuestos indirectos - IVA-IIEE</t>
  </si>
  <si>
    <t>Ingresos tributarios 2019 (impuestos directos e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</si>
  <si>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</si>
  <si>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IIEE (PIE)</t>
  </si>
  <si>
    <t>IVA (PIE)</t>
  </si>
  <si>
    <t/>
  </si>
  <si>
    <t>Municipios de Andalucía de más de 50.000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</si>
</sst>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19" fillId="0" borderId="5" xfId="6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P11" sqref="P11"/>
    </sheetView>
  </sheetViews>
  <sheetFormatPr baseColWidth="10" defaultColWidth="7.109375" defaultRowHeight="14.4"/>
  <cols>
    <col min="1" max="1" width="28.109375" customWidth="1"/>
    <col min="2" max="2" width="15.6640625" customWidth="1"/>
    <col min="3" max="3" width="11" style="18" customWidth="1"/>
    <col min="4" max="4" width="14.109375" hidden="1" customWidth="1"/>
    <col min="5" max="5" width="12.6640625" hidden="1" customWidth="1"/>
    <col min="6" max="6" width="14.44140625" hidden="1" customWidth="1"/>
    <col min="7" max="7" width="14.33203125" style="20" hidden="1" customWidth="1"/>
    <col min="8" max="8" width="12.6640625" hidden="1" customWidth="1"/>
    <col min="9" max="9" width="12.6640625" style="32" hidden="1" customWidth="1"/>
    <col min="10" max="10" width="13.5546875" hidden="1" customWidth="1"/>
    <col min="11" max="11" width="13.6640625" hidden="1" customWidth="1"/>
    <col min="12" max="12" width="16.5546875" customWidth="1"/>
    <col min="13" max="13" width="15.44140625" customWidth="1"/>
    <col min="14" max="14" width="18.109375" customWidth="1"/>
    <col min="15" max="15" width="7.109375" customWidth="1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L1" s="3"/>
      <c r="N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  <c r="N2" s="5"/>
    </row>
    <row r="3" spans="1:14" s="1" customFormat="1" ht="39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20.399999999999999">
      <c r="A4" s="35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5">
      <c r="A5" s="7" t="s">
        <v>47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" customFormat="1" ht="15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5"/>
      <c r="K6" s="10"/>
      <c r="L6" s="15"/>
      <c r="M6" s="10"/>
      <c r="N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0"/>
      <c r="L7" s="15"/>
      <c r="M7" s="10"/>
      <c r="N7" s="11"/>
    </row>
    <row r="8" spans="1:14" s="1" customFormat="1" ht="15">
      <c r="A8" s="16"/>
      <c r="B8" s="16"/>
      <c r="C8" s="17"/>
      <c r="D8" s="36" t="s">
        <v>9</v>
      </c>
      <c r="E8" s="37"/>
      <c r="F8" s="37"/>
      <c r="G8" s="37"/>
      <c r="H8" s="37"/>
      <c r="I8" s="37"/>
      <c r="J8" s="37"/>
      <c r="K8" s="38"/>
      <c r="L8" s="39" t="s">
        <v>10</v>
      </c>
      <c r="M8" s="40"/>
      <c r="N8" s="41"/>
    </row>
    <row r="9" spans="1:14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44</v>
      </c>
      <c r="G9" s="29" t="s">
        <v>16</v>
      </c>
      <c r="H9" s="29" t="s">
        <v>49</v>
      </c>
      <c r="I9" s="29" t="s">
        <v>48</v>
      </c>
      <c r="J9" s="29" t="s">
        <v>45</v>
      </c>
      <c r="K9" s="29" t="s">
        <v>17</v>
      </c>
      <c r="L9" s="25" t="s">
        <v>18</v>
      </c>
      <c r="M9" s="25" t="s">
        <v>17</v>
      </c>
      <c r="N9" s="26" t="s">
        <v>19</v>
      </c>
    </row>
    <row r="10" spans="1:14" ht="15" customHeight="1">
      <c r="A10" s="27" t="s">
        <v>31</v>
      </c>
      <c r="B10" s="21" t="s">
        <v>7</v>
      </c>
      <c r="C10" s="22">
        <v>75279</v>
      </c>
      <c r="D10" s="30">
        <v>37417577.520000003</v>
      </c>
      <c r="E10" s="31">
        <v>0</v>
      </c>
      <c r="F10" s="30">
        <f>D10-E10</f>
        <v>37417577.520000003</v>
      </c>
      <c r="G10" s="30">
        <v>1286700.94</v>
      </c>
      <c r="H10" s="30">
        <v>0</v>
      </c>
      <c r="I10" s="30">
        <v>0</v>
      </c>
      <c r="J10" s="30">
        <f>G10-H10-I10</f>
        <v>1286700.94</v>
      </c>
      <c r="K10" s="30">
        <v>15883062.130000001</v>
      </c>
      <c r="L10" s="23">
        <f>(F10+J10)/C10</f>
        <v>514.14442885798167</v>
      </c>
      <c r="M10" s="23">
        <f>K10/C10</f>
        <v>210.98928160575991</v>
      </c>
      <c r="N10" s="28">
        <f>(F10+J10+K10)/C10</f>
        <v>725.13371046374164</v>
      </c>
    </row>
    <row r="11" spans="1:14" ht="15" customHeight="1">
      <c r="A11" s="27" t="s">
        <v>38</v>
      </c>
      <c r="B11" s="21" t="s">
        <v>5</v>
      </c>
      <c r="C11" s="22">
        <v>121957</v>
      </c>
      <c r="D11" s="30">
        <v>43382995.109999999</v>
      </c>
      <c r="E11" s="31">
        <v>2085136.26</v>
      </c>
      <c r="F11" s="30">
        <f>D11-E11</f>
        <v>41297858.850000001</v>
      </c>
      <c r="G11" s="30">
        <v>3182167.38</v>
      </c>
      <c r="H11" s="30">
        <v>1821362.95</v>
      </c>
      <c r="I11" s="30">
        <v>387678.77</v>
      </c>
      <c r="J11" s="30">
        <f>G11-H11-I11</f>
        <v>973125.65999999992</v>
      </c>
      <c r="K11" s="30">
        <v>16526695.66</v>
      </c>
      <c r="L11" s="23">
        <f>(F11+J11)/C11</f>
        <v>346.60564387448034</v>
      </c>
      <c r="M11" s="23">
        <f>K11/C11</f>
        <v>135.51248112039488</v>
      </c>
      <c r="N11" s="28">
        <f>(F11+J11+K11)/C11</f>
        <v>482.11812499487525</v>
      </c>
    </row>
    <row r="12" spans="1:14" ht="15" customHeight="1">
      <c r="A12" s="27" t="s">
        <v>37</v>
      </c>
      <c r="B12" s="21" t="s">
        <v>2</v>
      </c>
      <c r="C12" s="22">
        <v>198533</v>
      </c>
      <c r="D12" s="30">
        <v>72932405.969999999</v>
      </c>
      <c r="E12" s="31">
        <v>3257050.25</v>
      </c>
      <c r="F12" s="30">
        <f>D12-E12</f>
        <v>69675355.719999999</v>
      </c>
      <c r="G12" s="30">
        <v>8086588.1200000001</v>
      </c>
      <c r="H12" s="30">
        <v>3058566.32</v>
      </c>
      <c r="I12" s="30">
        <v>933942.26</v>
      </c>
      <c r="J12" s="30">
        <f>G12-H12-I12</f>
        <v>4094079.540000001</v>
      </c>
      <c r="K12" s="30">
        <v>30893343.48</v>
      </c>
      <c r="L12" s="23">
        <f>(F12+J12)/C12</f>
        <v>371.57266177411316</v>
      </c>
      <c r="M12" s="23">
        <f>K12/C12</f>
        <v>155.60810283428953</v>
      </c>
      <c r="N12" s="28">
        <f>(F12+J12+K12)/C12</f>
        <v>527.18076460840268</v>
      </c>
    </row>
    <row r="13" spans="1:14" ht="15" customHeight="1">
      <c r="A13" s="27" t="s">
        <v>27</v>
      </c>
      <c r="B13" s="21" t="s">
        <v>5</v>
      </c>
      <c r="C13" s="22">
        <v>116027</v>
      </c>
      <c r="D13" s="30">
        <v>55772339.729999997</v>
      </c>
      <c r="E13" s="31">
        <v>2478609.38</v>
      </c>
      <c r="F13" s="30">
        <f>D13-E13</f>
        <v>53293730.349999994</v>
      </c>
      <c r="G13" s="30">
        <v>3827345.68</v>
      </c>
      <c r="H13" s="30">
        <v>1560107.1</v>
      </c>
      <c r="I13" s="30">
        <v>553356.17000000004</v>
      </c>
      <c r="J13" s="30">
        <f>G13-H13-I13</f>
        <v>1713882.4100000001</v>
      </c>
      <c r="K13" s="30">
        <v>19215621.43</v>
      </c>
      <c r="L13" s="23">
        <f>(F13+J13)/C13</f>
        <v>474.09320899445811</v>
      </c>
      <c r="M13" s="23">
        <f>K13/C13</f>
        <v>165.61336094184975</v>
      </c>
      <c r="N13" s="28">
        <f>(F13+J13+K13)/C13</f>
        <v>639.70656993630791</v>
      </c>
    </row>
    <row r="14" spans="1:14" ht="15" customHeight="1">
      <c r="A14" s="27" t="s">
        <v>36</v>
      </c>
      <c r="B14" s="21" t="s">
        <v>5</v>
      </c>
      <c r="C14" s="22">
        <v>84489</v>
      </c>
      <c r="D14" s="30">
        <v>35678070.729999997</v>
      </c>
      <c r="E14" s="31">
        <v>943395.26</v>
      </c>
      <c r="F14" s="30">
        <f>D14-E14</f>
        <v>34734675.469999999</v>
      </c>
      <c r="G14" s="30">
        <v>3498721.8</v>
      </c>
      <c r="H14" s="30">
        <v>1336218.75</v>
      </c>
      <c r="I14" s="30">
        <v>390093.96</v>
      </c>
      <c r="J14" s="30">
        <f>G14-H14-I14</f>
        <v>1772409.0899999999</v>
      </c>
      <c r="K14" s="30">
        <v>8205304.79</v>
      </c>
      <c r="L14" s="23">
        <f>(F14+J14)/C14</f>
        <v>432.09275242931034</v>
      </c>
      <c r="M14" s="23">
        <f>K14/C14</f>
        <v>97.116841127247341</v>
      </c>
      <c r="N14" s="28">
        <f>(F14+J14+K14)/C14</f>
        <v>529.20959355655771</v>
      </c>
    </row>
    <row r="15" spans="1:14" ht="15" customHeight="1">
      <c r="A15" s="27" t="s">
        <v>34</v>
      </c>
      <c r="B15" s="21" t="s">
        <v>4</v>
      </c>
      <c r="C15" s="22">
        <v>325701</v>
      </c>
      <c r="D15" s="30">
        <v>128187122.47</v>
      </c>
      <c r="E15" s="31">
        <v>6252721.4800000004</v>
      </c>
      <c r="F15" s="30">
        <f>D15-E15</f>
        <v>121934400.98999999</v>
      </c>
      <c r="G15" s="30">
        <v>10537111.25</v>
      </c>
      <c r="H15" s="30">
        <v>5022027.4000000004</v>
      </c>
      <c r="I15" s="30">
        <v>1417263.14</v>
      </c>
      <c r="J15" s="30">
        <f>G15-H15-I15</f>
        <v>4097820.71</v>
      </c>
      <c r="K15" s="30">
        <v>27009899.420000002</v>
      </c>
      <c r="L15" s="23">
        <f>(F15+J15)/C15</f>
        <v>386.95681529992231</v>
      </c>
      <c r="M15" s="23">
        <f>K15/C15</f>
        <v>82.928512408620179</v>
      </c>
      <c r="N15" s="28">
        <f>(F15+J15+K15)/C15</f>
        <v>469.88532770854249</v>
      </c>
    </row>
    <row r="16" spans="1:14" ht="15" customHeight="1">
      <c r="A16" s="27" t="s">
        <v>40</v>
      </c>
      <c r="B16" s="21" t="s">
        <v>7</v>
      </c>
      <c r="C16" s="22">
        <v>133968</v>
      </c>
      <c r="D16" s="30">
        <v>42898756.850000001</v>
      </c>
      <c r="E16" s="31">
        <v>1950078.56</v>
      </c>
      <c r="F16" s="30">
        <f>D16-E16</f>
        <v>40948678.289999999</v>
      </c>
      <c r="G16" s="30">
        <v>8514323.4800000004</v>
      </c>
      <c r="H16" s="30">
        <v>2034653.24</v>
      </c>
      <c r="I16" s="30">
        <v>527046.93000000005</v>
      </c>
      <c r="J16" s="30">
        <f>G16-H16-I16</f>
        <v>5952623.3100000005</v>
      </c>
      <c r="K16" s="30">
        <v>14384607.32</v>
      </c>
      <c r="L16" s="23">
        <f>(F16+J16)/C16</f>
        <v>350.09331780723755</v>
      </c>
      <c r="M16" s="23">
        <f>K16/C16</f>
        <v>107.37345724352085</v>
      </c>
      <c r="N16" s="28">
        <f>(F16+J16+K16)/C16</f>
        <v>457.46677505075843</v>
      </c>
    </row>
    <row r="17" spans="1:14" ht="15" customHeight="1">
      <c r="A17" s="27" t="s">
        <v>28</v>
      </c>
      <c r="B17" s="21" t="s">
        <v>2</v>
      </c>
      <c r="C17" s="22">
        <v>83594</v>
      </c>
      <c r="D17" s="30">
        <v>38868784.289999999</v>
      </c>
      <c r="E17" s="31">
        <v>941942.41</v>
      </c>
      <c r="F17" s="30">
        <f>D17-E17</f>
        <v>37926841.880000003</v>
      </c>
      <c r="G17" s="30">
        <v>2959312.45</v>
      </c>
      <c r="H17" s="30">
        <v>1251902.18</v>
      </c>
      <c r="I17" s="30">
        <v>342885.47</v>
      </c>
      <c r="J17" s="30">
        <f>G17-H17-I17</f>
        <v>1364524.8000000003</v>
      </c>
      <c r="K17" s="30">
        <v>15353993.5</v>
      </c>
      <c r="L17" s="23">
        <f>(F17+J17)/C17</f>
        <v>470.02615833672274</v>
      </c>
      <c r="M17" s="23">
        <f>K17/C17</f>
        <v>183.6733916309783</v>
      </c>
      <c r="N17" s="28">
        <f>(F17+J17+K17)/C17</f>
        <v>653.69954996770105</v>
      </c>
    </row>
    <row r="18" spans="1:14" ht="15" customHeight="1">
      <c r="A18" s="27" t="s">
        <v>20</v>
      </c>
      <c r="B18" s="21" t="s">
        <v>6</v>
      </c>
      <c r="C18" s="22">
        <v>68286</v>
      </c>
      <c r="D18" s="30">
        <v>60154755.549999997</v>
      </c>
      <c r="E18" s="31">
        <v>0</v>
      </c>
      <c r="F18" s="30">
        <f>D18-E18</f>
        <v>60154755.549999997</v>
      </c>
      <c r="G18" s="30">
        <v>8194337.5599999996</v>
      </c>
      <c r="H18" s="30">
        <v>0</v>
      </c>
      <c r="I18" s="30">
        <v>0</v>
      </c>
      <c r="J18" s="30">
        <f>G18-H18-I18</f>
        <v>8194337.5599999996</v>
      </c>
      <c r="K18" s="30">
        <v>28524480.02</v>
      </c>
      <c r="L18" s="23">
        <f>(F18+J18)/C18</f>
        <v>1000.9239538119087</v>
      </c>
      <c r="M18" s="23">
        <f>K18/C18</f>
        <v>417.72076296751897</v>
      </c>
      <c r="N18" s="28">
        <f>(F18+J18+K18)/C18</f>
        <v>1418.6447167794277</v>
      </c>
    </row>
    <row r="19" spans="1:14" ht="15" customHeight="1">
      <c r="A19" s="27" t="s">
        <v>26</v>
      </c>
      <c r="B19" s="21" t="s">
        <v>0</v>
      </c>
      <c r="C19" s="22">
        <v>232462</v>
      </c>
      <c r="D19" s="30">
        <v>118151674.79000001</v>
      </c>
      <c r="E19" s="31">
        <v>5757643.9100000001</v>
      </c>
      <c r="F19" s="30">
        <f>D19-E19</f>
        <v>112394030.88000001</v>
      </c>
      <c r="G19" s="30">
        <v>8203610.8200000003</v>
      </c>
      <c r="H19" s="30">
        <v>3411700.32</v>
      </c>
      <c r="I19" s="30">
        <v>1206790.05</v>
      </c>
      <c r="J19" s="30">
        <f>G19-H19-I19</f>
        <v>3585120.45</v>
      </c>
      <c r="K19" s="30">
        <v>61385531.259999998</v>
      </c>
      <c r="L19" s="23">
        <f>(F19+J19)/C19</f>
        <v>498.91660284261519</v>
      </c>
      <c r="M19" s="23">
        <f>K19/C19</f>
        <v>264.06694969500393</v>
      </c>
      <c r="N19" s="28">
        <f>(F19+J19+K19)/C19</f>
        <v>762.98355253761906</v>
      </c>
    </row>
    <row r="20" spans="1:14" ht="15" customHeight="1">
      <c r="A20" s="27" t="s">
        <v>39</v>
      </c>
      <c r="B20" s="21" t="s">
        <v>1</v>
      </c>
      <c r="C20" s="22">
        <v>143663</v>
      </c>
      <c r="D20" s="30">
        <v>56880944.719999999</v>
      </c>
      <c r="E20" s="31">
        <v>2389587.17</v>
      </c>
      <c r="F20" s="30">
        <f>D20-E20</f>
        <v>54491357.549999997</v>
      </c>
      <c r="G20" s="30">
        <v>5306122.03</v>
      </c>
      <c r="H20" s="30">
        <v>2156200.23</v>
      </c>
      <c r="I20" s="30">
        <v>689064.74</v>
      </c>
      <c r="J20" s="30">
        <f>G20-H20-I20</f>
        <v>2460857.0600000005</v>
      </c>
      <c r="K20" s="30">
        <v>13691476.529999999</v>
      </c>
      <c r="L20" s="23">
        <f>(F20+J20)/C20</f>
        <v>396.42924489952179</v>
      </c>
      <c r="M20" s="23">
        <f>K20/C20</f>
        <v>95.30273299318543</v>
      </c>
      <c r="N20" s="28">
        <f>(F20+J20+K20)/C20</f>
        <v>491.73197789270722</v>
      </c>
    </row>
    <row r="21" spans="1:14" ht="15" customHeight="1">
      <c r="A21" s="27" t="s">
        <v>41</v>
      </c>
      <c r="B21" s="21" t="s">
        <v>3</v>
      </c>
      <c r="C21" s="22">
        <v>112999</v>
      </c>
      <c r="D21" s="30">
        <v>42489151.829999998</v>
      </c>
      <c r="E21" s="31">
        <v>2438911.21</v>
      </c>
      <c r="F21" s="30">
        <f>D21-E21</f>
        <v>40050240.619999997</v>
      </c>
      <c r="G21" s="30">
        <v>3810171.26</v>
      </c>
      <c r="H21" s="30">
        <v>1967145.8</v>
      </c>
      <c r="I21" s="30">
        <v>567320.77</v>
      </c>
      <c r="J21" s="30">
        <f>G21-H21-I21</f>
        <v>1275704.6899999997</v>
      </c>
      <c r="K21" s="30">
        <v>14772905.43</v>
      </c>
      <c r="L21" s="23">
        <f>(F21+J21)/C21</f>
        <v>365.71956663333299</v>
      </c>
      <c r="M21" s="23">
        <f>K21/C21</f>
        <v>130.73483331710901</v>
      </c>
      <c r="N21" s="28">
        <f>(F21+J21+K21)/C21</f>
        <v>496.454399950442</v>
      </c>
    </row>
    <row r="22" spans="1:14" ht="15" customHeight="1">
      <c r="A22" s="27" t="s">
        <v>33</v>
      </c>
      <c r="B22" s="21" t="s">
        <v>5</v>
      </c>
      <c r="C22" s="22">
        <v>212749</v>
      </c>
      <c r="D22" s="30">
        <v>84043333.700000003</v>
      </c>
      <c r="E22" s="31">
        <v>2504362</v>
      </c>
      <c r="F22" s="30">
        <f>D22-E22</f>
        <v>81538971.700000003</v>
      </c>
      <c r="G22" s="30">
        <v>8893567.25</v>
      </c>
      <c r="H22" s="30">
        <v>3314152.02</v>
      </c>
      <c r="I22" s="30">
        <v>854911.86</v>
      </c>
      <c r="J22" s="30">
        <f>G22-H22-I22</f>
        <v>4724503.37</v>
      </c>
      <c r="K22" s="30">
        <v>34458975.079999998</v>
      </c>
      <c r="L22" s="23">
        <f>(F22+J22)/C22</f>
        <v>405.47064883971257</v>
      </c>
      <c r="M22" s="23">
        <f>K22/C22</f>
        <v>161.97009189232381</v>
      </c>
      <c r="N22" s="28">
        <f>(F22+J22+K22)/C22</f>
        <v>567.44074073203637</v>
      </c>
    </row>
    <row r="23" spans="1:14" ht="15" customHeight="1">
      <c r="A23" s="27" t="s">
        <v>43</v>
      </c>
      <c r="B23" s="21" t="s">
        <v>3</v>
      </c>
      <c r="C23" s="22">
        <v>57414</v>
      </c>
      <c r="D23" s="30">
        <v>21455060.829999998</v>
      </c>
      <c r="E23" s="31">
        <v>0</v>
      </c>
      <c r="F23" s="30">
        <f>D23-E23</f>
        <v>21455060.829999998</v>
      </c>
      <c r="G23" s="30">
        <v>297501.01</v>
      </c>
      <c r="H23" s="30">
        <v>0</v>
      </c>
      <c r="I23" s="30">
        <v>0</v>
      </c>
      <c r="J23" s="30">
        <f>G23-H23-I23</f>
        <v>297501.01</v>
      </c>
      <c r="K23" s="30">
        <v>5633022.6100000003</v>
      </c>
      <c r="L23" s="23">
        <f>(F23+J23)/C23</f>
        <v>378.87208416065766</v>
      </c>
      <c r="M23" s="23">
        <f>K23/C23</f>
        <v>98.11235256209288</v>
      </c>
      <c r="N23" s="28">
        <f>(F23+J23+K23)/C23</f>
        <v>476.98443672275056</v>
      </c>
    </row>
    <row r="24" spans="1:14" ht="15" customHeight="1">
      <c r="A24" s="27" t="s">
        <v>25</v>
      </c>
      <c r="B24" s="21" t="s">
        <v>5</v>
      </c>
      <c r="C24" s="22">
        <v>63147</v>
      </c>
      <c r="D24" s="30">
        <v>22644507</v>
      </c>
      <c r="E24" s="31">
        <v>0</v>
      </c>
      <c r="F24" s="30">
        <f>D24-E24</f>
        <v>22644507</v>
      </c>
      <c r="G24" s="30">
        <v>678874.02</v>
      </c>
      <c r="H24" s="30">
        <v>0</v>
      </c>
      <c r="I24" s="30">
        <v>0</v>
      </c>
      <c r="J24" s="30">
        <f>G24-H24-I24</f>
        <v>678874.02</v>
      </c>
      <c r="K24" s="30">
        <v>11481961.060000001</v>
      </c>
      <c r="L24" s="23">
        <f>(F24+J24)/C24</f>
        <v>369.35057912489901</v>
      </c>
      <c r="M24" s="23">
        <f>K24/C24</f>
        <v>181.82908230003011</v>
      </c>
      <c r="N24" s="28">
        <f>(F24+J24+K24)/C24</f>
        <v>551.17966142492912</v>
      </c>
    </row>
    <row r="25" spans="1:14" ht="15" customHeight="1">
      <c r="A25" s="27" t="s">
        <v>35</v>
      </c>
      <c r="B25" s="21" t="s">
        <v>6</v>
      </c>
      <c r="C25" s="22">
        <v>574654</v>
      </c>
      <c r="D25" s="30">
        <v>238299064.49000001</v>
      </c>
      <c r="E25" s="31">
        <v>10026717.359999999</v>
      </c>
      <c r="F25" s="30">
        <f>D25-E25</f>
        <v>228272347.13</v>
      </c>
      <c r="G25" s="30">
        <v>21816013.690000001</v>
      </c>
      <c r="H25" s="30">
        <v>8836187.1400000006</v>
      </c>
      <c r="I25" s="30">
        <v>2618954.58</v>
      </c>
      <c r="J25" s="30">
        <f>G25-H25-I25</f>
        <v>10360871.970000001</v>
      </c>
      <c r="K25" s="30">
        <v>86471857.75</v>
      </c>
      <c r="L25" s="23">
        <f>(F25+J25)/C25</f>
        <v>415.2641747903956</v>
      </c>
      <c r="M25" s="23">
        <f>K25/C25</f>
        <v>150.47638709553922</v>
      </c>
      <c r="N25" s="28">
        <f>(F25+J25+K25)/C25</f>
        <v>565.74056188593488</v>
      </c>
    </row>
    <row r="26" spans="1:14" ht="15" customHeight="1">
      <c r="A26" s="27" t="s">
        <v>21</v>
      </c>
      <c r="B26" s="21" t="s">
        <v>6</v>
      </c>
      <c r="C26" s="22">
        <v>143386</v>
      </c>
      <c r="D26" s="30">
        <v>162319993.56</v>
      </c>
      <c r="E26" s="31">
        <v>2568930.8199999998</v>
      </c>
      <c r="F26" s="30">
        <f>D26-E26</f>
        <v>159751062.74000001</v>
      </c>
      <c r="G26" s="30">
        <v>12376089.35</v>
      </c>
      <c r="H26" s="30">
        <v>2081020.85</v>
      </c>
      <c r="I26" s="30">
        <v>695301.89</v>
      </c>
      <c r="J26" s="30">
        <f>G26-H26-I26</f>
        <v>9599766.6099999994</v>
      </c>
      <c r="K26" s="30">
        <v>43018680.310000002</v>
      </c>
      <c r="L26" s="23">
        <f>(F26+J26)/C26</f>
        <v>1181.0834345752028</v>
      </c>
      <c r="M26" s="23">
        <f>K26/C26</f>
        <v>300.02008780494612</v>
      </c>
      <c r="N26" s="28">
        <f>(F26+J26+K26)/C26</f>
        <v>1481.1035223801489</v>
      </c>
    </row>
    <row r="27" spans="1:14" ht="15" customHeight="1">
      <c r="A27" s="27" t="s">
        <v>23</v>
      </c>
      <c r="B27" s="21" t="s">
        <v>6</v>
      </c>
      <c r="C27" s="22">
        <v>82742</v>
      </c>
      <c r="D27" s="30">
        <v>64367582.920000002</v>
      </c>
      <c r="E27" s="31">
        <v>825287.5</v>
      </c>
      <c r="F27" s="30">
        <f>D27-E27</f>
        <v>63542295.420000002</v>
      </c>
      <c r="G27" s="30">
        <v>5040737.34</v>
      </c>
      <c r="H27" s="30">
        <v>1272368.9099999999</v>
      </c>
      <c r="I27" s="30">
        <v>383503.67</v>
      </c>
      <c r="J27" s="30">
        <f>G27-H27-I27</f>
        <v>3384864.76</v>
      </c>
      <c r="K27" s="30">
        <v>18031419.210000001</v>
      </c>
      <c r="L27" s="23">
        <f>(F27+J27)/C27</f>
        <v>808.86563268956513</v>
      </c>
      <c r="M27" s="23">
        <f>K27/C27</f>
        <v>217.92341507336059</v>
      </c>
      <c r="N27" s="28">
        <f>(F27+J27+K27)/C27</f>
        <v>1026.7890477629257</v>
      </c>
    </row>
    <row r="28" spans="1:14" ht="15" customHeight="1">
      <c r="A28" s="27" t="s">
        <v>24</v>
      </c>
      <c r="B28" s="21" t="s">
        <v>0</v>
      </c>
      <c r="C28" s="22">
        <v>58020</v>
      </c>
      <c r="D28" s="30">
        <v>27088131.949999999</v>
      </c>
      <c r="E28" s="31">
        <v>0</v>
      </c>
      <c r="F28" s="30">
        <f>D28-E28</f>
        <v>27088131.949999999</v>
      </c>
      <c r="G28" s="30">
        <v>601662.39</v>
      </c>
      <c r="H28" s="30">
        <v>0</v>
      </c>
      <c r="I28" s="30">
        <v>0</v>
      </c>
      <c r="J28" s="30">
        <f>G28-H28-I28</f>
        <v>601662.39</v>
      </c>
      <c r="K28" s="30">
        <v>11424410.720000001</v>
      </c>
      <c r="L28" s="23">
        <f>(F28+J28)/C28</f>
        <v>477.24567976559808</v>
      </c>
      <c r="M28" s="23">
        <f>K28/C28</f>
        <v>196.90470044812136</v>
      </c>
      <c r="N28" s="28">
        <f>(F28+J28+K28)/C28</f>
        <v>674.15038021371947</v>
      </c>
    </row>
    <row r="29" spans="1:14" ht="15" customHeight="1">
      <c r="A29" s="27" t="s">
        <v>29</v>
      </c>
      <c r="B29" s="21" t="s">
        <v>2</v>
      </c>
      <c r="C29" s="22">
        <v>96800</v>
      </c>
      <c r="D29" s="30">
        <v>42655678.109999999</v>
      </c>
      <c r="E29" s="31">
        <v>1386170.73</v>
      </c>
      <c r="F29" s="30">
        <f>D29-E29</f>
        <v>41269507.380000003</v>
      </c>
      <c r="G29" s="30">
        <v>2181761.96</v>
      </c>
      <c r="H29" s="30">
        <v>1527073.42</v>
      </c>
      <c r="I29" s="30">
        <v>452904.4</v>
      </c>
      <c r="J29" s="30">
        <f>G29-H29-I29</f>
        <v>201784.14</v>
      </c>
      <c r="K29" s="30">
        <v>17030926.289999999</v>
      </c>
      <c r="L29" s="23">
        <f>(F29+J29)/C29</f>
        <v>428.42243305785126</v>
      </c>
      <c r="M29" s="23">
        <f>K29/C29</f>
        <v>175.93932117768594</v>
      </c>
      <c r="N29" s="28">
        <f>(F29+J29+K29)/C29</f>
        <v>604.36175423553721</v>
      </c>
    </row>
    <row r="30" spans="1:14" ht="15" customHeight="1">
      <c r="A30" s="27" t="s">
        <v>42</v>
      </c>
      <c r="B30" s="21" t="s">
        <v>5</v>
      </c>
      <c r="C30" s="22">
        <v>94979</v>
      </c>
      <c r="D30" s="30">
        <v>27008180.100000001</v>
      </c>
      <c r="E30" s="31">
        <v>1306566.5</v>
      </c>
      <c r="F30" s="30">
        <f>D30-E30</f>
        <v>25701613.600000001</v>
      </c>
      <c r="G30" s="30">
        <v>3051188.6</v>
      </c>
      <c r="H30" s="30">
        <v>1501481.01</v>
      </c>
      <c r="I30" s="30">
        <v>407619.5</v>
      </c>
      <c r="J30" s="30">
        <f>G30-H30-I30</f>
        <v>1142088.0900000001</v>
      </c>
      <c r="K30" s="30">
        <v>16372538.24</v>
      </c>
      <c r="L30" s="23">
        <f>(F30+J30)/C30</f>
        <v>282.62775655671254</v>
      </c>
      <c r="M30" s="23">
        <f>K30/C30</f>
        <v>172.38061297760558</v>
      </c>
      <c r="N30" s="28">
        <f>(F30+J30+K30)/C30</f>
        <v>455.00836953431809</v>
      </c>
    </row>
    <row r="31" spans="1:14" ht="15" customHeight="1">
      <c r="A31" s="27" t="s">
        <v>32</v>
      </c>
      <c r="B31" s="21" t="s">
        <v>5</v>
      </c>
      <c r="C31" s="22">
        <v>68684</v>
      </c>
      <c r="D31" s="30">
        <v>26918316.75</v>
      </c>
      <c r="E31" s="31">
        <v>0</v>
      </c>
      <c r="F31" s="30">
        <f>D31-E31</f>
        <v>26918316.75</v>
      </c>
      <c r="G31" s="30">
        <v>878543.34</v>
      </c>
      <c r="H31" s="30">
        <v>0</v>
      </c>
      <c r="I31" s="30">
        <v>0</v>
      </c>
      <c r="J31" s="30">
        <f>G31-H31-I31</f>
        <v>878543.34</v>
      </c>
      <c r="K31" s="30">
        <v>10621463.630000001</v>
      </c>
      <c r="L31" s="23">
        <f>(F31+J31)/C31</f>
        <v>404.70648316929709</v>
      </c>
      <c r="M31" s="23">
        <f>K31/C31</f>
        <v>154.64247321064587</v>
      </c>
      <c r="N31" s="28">
        <f>(F31+J31+K31)/C31</f>
        <v>559.34895637994293</v>
      </c>
    </row>
    <row r="32" spans="1:14" ht="15" customHeight="1">
      <c r="A32" s="27" t="s">
        <v>30</v>
      </c>
      <c r="B32" s="21" t="s">
        <v>7</v>
      </c>
      <c r="C32" s="22">
        <v>688592</v>
      </c>
      <c r="D32" s="30">
        <v>297177434.66000003</v>
      </c>
      <c r="E32" s="31">
        <v>15620730.359999999</v>
      </c>
      <c r="F32" s="30">
        <f>D32-E32</f>
        <v>281556704.30000001</v>
      </c>
      <c r="G32" s="30">
        <v>25230418.07</v>
      </c>
      <c r="H32" s="30">
        <v>10602411.58</v>
      </c>
      <c r="I32" s="30">
        <v>3081429.38</v>
      </c>
      <c r="J32" s="30">
        <f>G32-H32-I32</f>
        <v>11546577.109999999</v>
      </c>
      <c r="K32" s="30">
        <v>134925095.47</v>
      </c>
      <c r="L32" s="23">
        <f>(F32+J32)/C32</f>
        <v>425.65594925587288</v>
      </c>
      <c r="M32" s="23">
        <f>K32/C32</f>
        <v>195.94345486151451</v>
      </c>
      <c r="N32" s="28">
        <f>(F32+J32+K32)/C32</f>
        <v>621.59940411738739</v>
      </c>
    </row>
    <row r="33" spans="1:14" ht="15" customHeight="1">
      <c r="A33" s="27" t="s">
        <v>22</v>
      </c>
      <c r="B33" s="21" t="s">
        <v>6</v>
      </c>
      <c r="C33" s="22">
        <v>68661</v>
      </c>
      <c r="D33" s="30">
        <v>48418324.799999997</v>
      </c>
      <c r="E33" s="31">
        <v>0</v>
      </c>
      <c r="F33" s="30">
        <f>D33-E33</f>
        <v>48418324.799999997</v>
      </c>
      <c r="G33" s="30">
        <v>1741203.78</v>
      </c>
      <c r="H33" s="30">
        <v>0</v>
      </c>
      <c r="I33" s="30">
        <v>0</v>
      </c>
      <c r="J33" s="30">
        <f>G33-H33-I33</f>
        <v>1741203.78</v>
      </c>
      <c r="K33" s="30">
        <v>27535903.68</v>
      </c>
      <c r="L33" s="23">
        <f>(F33+J33)/C33</f>
        <v>730.5388587407698</v>
      </c>
      <c r="M33" s="23">
        <f>K33/C33</f>
        <v>401.04140166906978</v>
      </c>
      <c r="N33" s="28">
        <f>(F33+J33+K33)/C33</f>
        <v>1131.5802604098394</v>
      </c>
    </row>
    <row r="34" spans="1:14">
      <c r="H34" s="33" t="s">
        <v>50</v>
      </c>
      <c r="I34" s="33" t="s">
        <v>50</v>
      </c>
    </row>
    <row r="35" spans="1:14">
      <c r="H35" s="33" t="s">
        <v>50</v>
      </c>
      <c r="I35" s="33" t="s">
        <v>50</v>
      </c>
    </row>
    <row r="36" spans="1:14">
      <c r="H36" s="33" t="s">
        <v>50</v>
      </c>
      <c r="I36" s="33" t="s">
        <v>50</v>
      </c>
    </row>
    <row r="37" spans="1:14">
      <c r="H37" s="33" t="s">
        <v>50</v>
      </c>
      <c r="I37" s="33" t="s">
        <v>50</v>
      </c>
    </row>
  </sheetData>
  <sortState ref="A10:N33">
    <sortCondition ref="A10:A33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3" zoomScaleNormal="100" workbookViewId="0">
      <selection activeCell="R10" sqref="R10"/>
    </sheetView>
  </sheetViews>
  <sheetFormatPr baseColWidth="10" defaultColWidth="7.109375" defaultRowHeight="14.4"/>
  <cols>
    <col min="1" max="1" width="28.109375" style="32" customWidth="1"/>
    <col min="2" max="2" width="15.6640625" style="32" customWidth="1"/>
    <col min="3" max="3" width="11" style="18" customWidth="1"/>
    <col min="4" max="4" width="14.109375" style="32" hidden="1" customWidth="1"/>
    <col min="5" max="5" width="12.6640625" style="32" hidden="1" customWidth="1"/>
    <col min="6" max="6" width="14.44140625" style="32" hidden="1" customWidth="1"/>
    <col min="7" max="7" width="14.33203125" style="20" hidden="1" customWidth="1"/>
    <col min="8" max="8" width="12.6640625" style="32" hidden="1" customWidth="1"/>
    <col min="9" max="9" width="13.5546875" style="32" hidden="1" customWidth="1"/>
    <col min="10" max="10" width="13.6640625" style="32" hidden="1" customWidth="1"/>
    <col min="11" max="11" width="16.5546875" style="32" hidden="1" customWidth="1"/>
    <col min="12" max="12" width="15.44140625" style="32" customWidth="1"/>
    <col min="13" max="13" width="14.88671875" style="32" customWidth="1"/>
    <col min="14" max="14" width="16.44140625" style="32" customWidth="1"/>
    <col min="15" max="16384" width="7.109375" style="32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4" s="1" customFormat="1" ht="39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20.399999999999999">
      <c r="A4" s="35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5">
      <c r="A5" s="7" t="s">
        <v>47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4" s="1" customFormat="1" ht="15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4" ht="15">
      <c r="A8" s="16"/>
      <c r="B8" s="16"/>
      <c r="C8" s="17"/>
      <c r="D8" s="36" t="s">
        <v>9</v>
      </c>
      <c r="E8" s="37"/>
      <c r="F8" s="37"/>
      <c r="G8" s="37"/>
      <c r="H8" s="37"/>
      <c r="I8" s="37"/>
      <c r="J8" s="37"/>
      <c r="K8" s="38"/>
      <c r="L8" s="39" t="s">
        <v>10</v>
      </c>
      <c r="M8" s="40"/>
      <c r="N8" s="41"/>
    </row>
    <row r="9" spans="1:14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44</v>
      </c>
      <c r="G9" s="29" t="s">
        <v>16</v>
      </c>
      <c r="H9" s="29" t="s">
        <v>49</v>
      </c>
      <c r="I9" s="29" t="s">
        <v>48</v>
      </c>
      <c r="J9" s="29" t="s">
        <v>45</v>
      </c>
      <c r="K9" s="29" t="s">
        <v>17</v>
      </c>
      <c r="L9" s="25" t="s">
        <v>18</v>
      </c>
      <c r="M9" s="25" t="s">
        <v>17</v>
      </c>
      <c r="N9" s="26" t="s">
        <v>19</v>
      </c>
    </row>
    <row r="10" spans="1:14" ht="15">
      <c r="A10" s="27" t="s">
        <v>21</v>
      </c>
      <c r="B10" s="21" t="s">
        <v>6</v>
      </c>
      <c r="C10" s="22">
        <v>143386</v>
      </c>
      <c r="D10" s="30">
        <v>162319993.56</v>
      </c>
      <c r="E10" s="31">
        <v>2568930.8199999998</v>
      </c>
      <c r="F10" s="30">
        <f>D10-E10</f>
        <v>159751062.74000001</v>
      </c>
      <c r="G10" s="30">
        <v>12376089.35</v>
      </c>
      <c r="H10" s="30">
        <v>2081020.85</v>
      </c>
      <c r="I10" s="30">
        <v>695301.89</v>
      </c>
      <c r="J10" s="30">
        <f>G10-H10-I10</f>
        <v>9599766.6099999994</v>
      </c>
      <c r="K10" s="30">
        <v>43018680.310000002</v>
      </c>
      <c r="L10" s="23">
        <f>(F10+J10)/C10</f>
        <v>1181.0834345752028</v>
      </c>
      <c r="M10" s="23">
        <f>K10/C10</f>
        <v>300.02008780494612</v>
      </c>
      <c r="N10" s="28">
        <f>(F10+J10+K10)/C10</f>
        <v>1481.1035223801489</v>
      </c>
    </row>
    <row r="11" spans="1:14" ht="15">
      <c r="A11" s="27" t="s">
        <v>20</v>
      </c>
      <c r="B11" s="21" t="s">
        <v>6</v>
      </c>
      <c r="C11" s="22">
        <v>68286</v>
      </c>
      <c r="D11" s="30">
        <v>60154755.549999997</v>
      </c>
      <c r="E11" s="31">
        <v>0</v>
      </c>
      <c r="F11" s="30">
        <f>D11-E11</f>
        <v>60154755.549999997</v>
      </c>
      <c r="G11" s="30">
        <v>8194337.5599999996</v>
      </c>
      <c r="H11" s="30">
        <v>0</v>
      </c>
      <c r="I11" s="30">
        <v>0</v>
      </c>
      <c r="J11" s="30">
        <f>G11-H11-I11</f>
        <v>8194337.5599999996</v>
      </c>
      <c r="K11" s="30">
        <v>28524480.02</v>
      </c>
      <c r="L11" s="23">
        <f>(F11+J11)/C11</f>
        <v>1000.9239538119087</v>
      </c>
      <c r="M11" s="23">
        <f>K11/C11</f>
        <v>417.72076296751897</v>
      </c>
      <c r="N11" s="28">
        <f>(F11+J11+K11)/C11</f>
        <v>1418.6447167794277</v>
      </c>
    </row>
    <row r="12" spans="1:14" ht="15">
      <c r="A12" s="27" t="s">
        <v>22</v>
      </c>
      <c r="B12" s="21" t="s">
        <v>6</v>
      </c>
      <c r="C12" s="22">
        <v>68661</v>
      </c>
      <c r="D12" s="30">
        <v>48418324.799999997</v>
      </c>
      <c r="E12" s="31">
        <v>0</v>
      </c>
      <c r="F12" s="30">
        <f>D12-E12</f>
        <v>48418324.799999997</v>
      </c>
      <c r="G12" s="30">
        <v>1741203.78</v>
      </c>
      <c r="H12" s="30">
        <v>0</v>
      </c>
      <c r="I12" s="30">
        <v>0</v>
      </c>
      <c r="J12" s="30">
        <f>G12-H12-I12</f>
        <v>1741203.78</v>
      </c>
      <c r="K12" s="30">
        <v>27535903.68</v>
      </c>
      <c r="L12" s="23">
        <f>(F12+J12)/C12</f>
        <v>730.5388587407698</v>
      </c>
      <c r="M12" s="23">
        <f>K12/C12</f>
        <v>401.04140166906978</v>
      </c>
      <c r="N12" s="28">
        <f>(F12+J12+K12)/C12</f>
        <v>1131.5802604098394</v>
      </c>
    </row>
    <row r="13" spans="1:14" ht="15">
      <c r="A13" s="27" t="s">
        <v>23</v>
      </c>
      <c r="B13" s="21" t="s">
        <v>6</v>
      </c>
      <c r="C13" s="22">
        <v>82742</v>
      </c>
      <c r="D13" s="30">
        <v>64367582.920000002</v>
      </c>
      <c r="E13" s="31">
        <v>825287.5</v>
      </c>
      <c r="F13" s="30">
        <f>D13-E13</f>
        <v>63542295.420000002</v>
      </c>
      <c r="G13" s="30">
        <v>5040737.34</v>
      </c>
      <c r="H13" s="30">
        <v>1272368.9099999999</v>
      </c>
      <c r="I13" s="30">
        <v>383503.67</v>
      </c>
      <c r="J13" s="30">
        <f>G13-H13-I13</f>
        <v>3384864.76</v>
      </c>
      <c r="K13" s="30">
        <v>18031419.210000001</v>
      </c>
      <c r="L13" s="23">
        <f>(F13+J13)/C13</f>
        <v>808.86563268956513</v>
      </c>
      <c r="M13" s="23">
        <f>K13/C13</f>
        <v>217.92341507336059</v>
      </c>
      <c r="N13" s="28">
        <f>(F13+J13+K13)/C13</f>
        <v>1026.7890477629257</v>
      </c>
    </row>
    <row r="14" spans="1:14" ht="15">
      <c r="A14" s="27" t="s">
        <v>26</v>
      </c>
      <c r="B14" s="21" t="s">
        <v>0</v>
      </c>
      <c r="C14" s="22">
        <v>232462</v>
      </c>
      <c r="D14" s="30">
        <v>118151674.79000001</v>
      </c>
      <c r="E14" s="31">
        <v>5757643.9100000001</v>
      </c>
      <c r="F14" s="30">
        <f>D14-E14</f>
        <v>112394030.88000001</v>
      </c>
      <c r="G14" s="30">
        <v>8203610.8200000003</v>
      </c>
      <c r="H14" s="30">
        <v>3411700.32</v>
      </c>
      <c r="I14" s="30">
        <v>1206790.05</v>
      </c>
      <c r="J14" s="30">
        <f>G14-H14-I14</f>
        <v>3585120.45</v>
      </c>
      <c r="K14" s="30">
        <v>61385531.259999998</v>
      </c>
      <c r="L14" s="23">
        <f>(F14+J14)/C14</f>
        <v>498.91660284261519</v>
      </c>
      <c r="M14" s="23">
        <f>K14/C14</f>
        <v>264.06694969500393</v>
      </c>
      <c r="N14" s="28">
        <f>(F14+J14+K14)/C14</f>
        <v>762.98355253761906</v>
      </c>
    </row>
    <row r="15" spans="1:14" ht="15">
      <c r="A15" s="27" t="s">
        <v>31</v>
      </c>
      <c r="B15" s="21" t="s">
        <v>7</v>
      </c>
      <c r="C15" s="22">
        <v>75279</v>
      </c>
      <c r="D15" s="30">
        <v>37417577.520000003</v>
      </c>
      <c r="E15" s="31">
        <v>0</v>
      </c>
      <c r="F15" s="30">
        <f>D15-E15</f>
        <v>37417577.520000003</v>
      </c>
      <c r="G15" s="30">
        <v>1286700.94</v>
      </c>
      <c r="H15" s="30">
        <v>0</v>
      </c>
      <c r="I15" s="30">
        <v>0</v>
      </c>
      <c r="J15" s="30">
        <f>G15-H15-I15</f>
        <v>1286700.94</v>
      </c>
      <c r="K15" s="30">
        <v>15883062.130000001</v>
      </c>
      <c r="L15" s="23">
        <f>(F15+J15)/C15</f>
        <v>514.14442885798167</v>
      </c>
      <c r="M15" s="23">
        <f>K15/C15</f>
        <v>210.98928160575991</v>
      </c>
      <c r="N15" s="28">
        <f>(F15+J15+K15)/C15</f>
        <v>725.13371046374164</v>
      </c>
    </row>
    <row r="16" spans="1:14" ht="15">
      <c r="A16" s="27" t="s">
        <v>24</v>
      </c>
      <c r="B16" s="21" t="s">
        <v>0</v>
      </c>
      <c r="C16" s="22">
        <v>58020</v>
      </c>
      <c r="D16" s="30">
        <v>27088131.949999999</v>
      </c>
      <c r="E16" s="31">
        <v>0</v>
      </c>
      <c r="F16" s="30">
        <f>D16-E16</f>
        <v>27088131.949999999</v>
      </c>
      <c r="G16" s="30">
        <v>601662.39</v>
      </c>
      <c r="H16" s="30">
        <v>0</v>
      </c>
      <c r="I16" s="30">
        <v>0</v>
      </c>
      <c r="J16" s="30">
        <f>G16-H16-I16</f>
        <v>601662.39</v>
      </c>
      <c r="K16" s="30">
        <v>11424410.720000001</v>
      </c>
      <c r="L16" s="23">
        <f>(F16+J16)/C16</f>
        <v>477.24567976559808</v>
      </c>
      <c r="M16" s="23">
        <f>K16/C16</f>
        <v>196.90470044812136</v>
      </c>
      <c r="N16" s="28">
        <f>(F16+J16+K16)/C16</f>
        <v>674.15038021371947</v>
      </c>
    </row>
    <row r="17" spans="1:14" ht="15">
      <c r="A17" s="27" t="s">
        <v>28</v>
      </c>
      <c r="B17" s="21" t="s">
        <v>2</v>
      </c>
      <c r="C17" s="22">
        <v>83594</v>
      </c>
      <c r="D17" s="30">
        <v>38868784.289999999</v>
      </c>
      <c r="E17" s="31">
        <v>941942.41</v>
      </c>
      <c r="F17" s="30">
        <f>D17-E17</f>
        <v>37926841.880000003</v>
      </c>
      <c r="G17" s="30">
        <v>2959312.45</v>
      </c>
      <c r="H17" s="30">
        <v>1251902.18</v>
      </c>
      <c r="I17" s="30">
        <v>342885.47</v>
      </c>
      <c r="J17" s="30">
        <f>G17-H17-I17</f>
        <v>1364524.8000000003</v>
      </c>
      <c r="K17" s="30">
        <v>15353993.5</v>
      </c>
      <c r="L17" s="23">
        <f>(F17+J17)/C17</f>
        <v>470.02615833672274</v>
      </c>
      <c r="M17" s="23">
        <f>K17/C17</f>
        <v>183.6733916309783</v>
      </c>
      <c r="N17" s="28">
        <f>(F17+J17+K17)/C17</f>
        <v>653.69954996770105</v>
      </c>
    </row>
    <row r="18" spans="1:14" ht="15">
      <c r="A18" s="27" t="s">
        <v>27</v>
      </c>
      <c r="B18" s="21" t="s">
        <v>5</v>
      </c>
      <c r="C18" s="22">
        <v>116027</v>
      </c>
      <c r="D18" s="30">
        <v>55772339.729999997</v>
      </c>
      <c r="E18" s="31">
        <v>2478609.38</v>
      </c>
      <c r="F18" s="30">
        <f>D18-E18</f>
        <v>53293730.349999994</v>
      </c>
      <c r="G18" s="30">
        <v>3827345.68</v>
      </c>
      <c r="H18" s="30">
        <v>1560107.1</v>
      </c>
      <c r="I18" s="30">
        <v>553356.17000000004</v>
      </c>
      <c r="J18" s="30">
        <f>G18-H18-I18</f>
        <v>1713882.4100000001</v>
      </c>
      <c r="K18" s="30">
        <v>19215621.43</v>
      </c>
      <c r="L18" s="23">
        <f>(F18+J18)/C18</f>
        <v>474.09320899445811</v>
      </c>
      <c r="M18" s="23">
        <f>K18/C18</f>
        <v>165.61336094184975</v>
      </c>
      <c r="N18" s="28">
        <f>(F18+J18+K18)/C18</f>
        <v>639.70656993630791</v>
      </c>
    </row>
    <row r="19" spans="1:14" ht="15">
      <c r="A19" s="27" t="s">
        <v>30</v>
      </c>
      <c r="B19" s="21" t="s">
        <v>7</v>
      </c>
      <c r="C19" s="22">
        <v>688592</v>
      </c>
      <c r="D19" s="30">
        <v>297177434.66000003</v>
      </c>
      <c r="E19" s="31">
        <v>15620730.359999999</v>
      </c>
      <c r="F19" s="30">
        <f>D19-E19</f>
        <v>281556704.30000001</v>
      </c>
      <c r="G19" s="30">
        <v>25230418.07</v>
      </c>
      <c r="H19" s="30">
        <v>10602411.58</v>
      </c>
      <c r="I19" s="30">
        <v>3081429.38</v>
      </c>
      <c r="J19" s="30">
        <f>G19-H19-I19</f>
        <v>11546577.109999999</v>
      </c>
      <c r="K19" s="30">
        <v>134925095.47</v>
      </c>
      <c r="L19" s="23">
        <f>(F19+J19)/C19</f>
        <v>425.65594925587288</v>
      </c>
      <c r="M19" s="23">
        <f>K19/C19</f>
        <v>195.94345486151451</v>
      </c>
      <c r="N19" s="28">
        <f>(F19+J19+K19)/C19</f>
        <v>621.59940411738739</v>
      </c>
    </row>
    <row r="20" spans="1:14" ht="15">
      <c r="A20" s="27" t="s">
        <v>29</v>
      </c>
      <c r="B20" s="21" t="s">
        <v>2</v>
      </c>
      <c r="C20" s="22">
        <v>96800</v>
      </c>
      <c r="D20" s="30">
        <v>42655678.109999999</v>
      </c>
      <c r="E20" s="31">
        <v>1386170.73</v>
      </c>
      <c r="F20" s="30">
        <f>D20-E20</f>
        <v>41269507.380000003</v>
      </c>
      <c r="G20" s="30">
        <v>2181761.96</v>
      </c>
      <c r="H20" s="30">
        <v>1527073.42</v>
      </c>
      <c r="I20" s="30">
        <v>452904.4</v>
      </c>
      <c r="J20" s="30">
        <f>G20-H20-I20</f>
        <v>201784.14</v>
      </c>
      <c r="K20" s="30">
        <v>17030926.289999999</v>
      </c>
      <c r="L20" s="23">
        <f>(F20+J20)/C20</f>
        <v>428.42243305785126</v>
      </c>
      <c r="M20" s="23">
        <f>K20/C20</f>
        <v>175.93932117768594</v>
      </c>
      <c r="N20" s="28">
        <f>(F20+J20+K20)/C20</f>
        <v>604.36175423553721</v>
      </c>
    </row>
    <row r="21" spans="1:14" ht="15">
      <c r="A21" s="27" t="s">
        <v>33</v>
      </c>
      <c r="B21" s="21" t="s">
        <v>5</v>
      </c>
      <c r="C21" s="22">
        <v>212749</v>
      </c>
      <c r="D21" s="30">
        <v>84043333.700000003</v>
      </c>
      <c r="E21" s="31">
        <v>2504362</v>
      </c>
      <c r="F21" s="30">
        <f>D21-E21</f>
        <v>81538971.700000003</v>
      </c>
      <c r="G21" s="30">
        <v>8893567.25</v>
      </c>
      <c r="H21" s="30">
        <v>3314152.02</v>
      </c>
      <c r="I21" s="30">
        <v>854911.86</v>
      </c>
      <c r="J21" s="30">
        <f>G21-H21-I21</f>
        <v>4724503.37</v>
      </c>
      <c r="K21" s="30">
        <v>34458975.079999998</v>
      </c>
      <c r="L21" s="23">
        <f>(F21+J21)/C21</f>
        <v>405.47064883971257</v>
      </c>
      <c r="M21" s="23">
        <f>K21/C21</f>
        <v>161.97009189232381</v>
      </c>
      <c r="N21" s="28">
        <f>(F21+J21+K21)/C21</f>
        <v>567.44074073203637</v>
      </c>
    </row>
    <row r="22" spans="1:14" ht="15">
      <c r="A22" s="27" t="s">
        <v>35</v>
      </c>
      <c r="B22" s="21" t="s">
        <v>6</v>
      </c>
      <c r="C22" s="22">
        <v>574654</v>
      </c>
      <c r="D22" s="30">
        <v>238299064.49000001</v>
      </c>
      <c r="E22" s="31">
        <v>10026717.359999999</v>
      </c>
      <c r="F22" s="30">
        <f>D22-E22</f>
        <v>228272347.13</v>
      </c>
      <c r="G22" s="30">
        <v>21816013.690000001</v>
      </c>
      <c r="H22" s="30">
        <v>8836187.1400000006</v>
      </c>
      <c r="I22" s="30">
        <v>2618954.58</v>
      </c>
      <c r="J22" s="30">
        <f>G22-H22-I22</f>
        <v>10360871.970000001</v>
      </c>
      <c r="K22" s="30">
        <v>86471857.75</v>
      </c>
      <c r="L22" s="23">
        <f>(F22+J22)/C22</f>
        <v>415.2641747903956</v>
      </c>
      <c r="M22" s="23">
        <f>K22/C22</f>
        <v>150.47638709553922</v>
      </c>
      <c r="N22" s="28">
        <f>(F22+J22+K22)/C22</f>
        <v>565.74056188593488</v>
      </c>
    </row>
    <row r="23" spans="1:14" ht="15">
      <c r="A23" s="27" t="s">
        <v>32</v>
      </c>
      <c r="B23" s="21" t="s">
        <v>5</v>
      </c>
      <c r="C23" s="22">
        <v>68684</v>
      </c>
      <c r="D23" s="30">
        <v>26918316.75</v>
      </c>
      <c r="E23" s="31">
        <v>0</v>
      </c>
      <c r="F23" s="30">
        <f>D23-E23</f>
        <v>26918316.75</v>
      </c>
      <c r="G23" s="30">
        <v>878543.34</v>
      </c>
      <c r="H23" s="30">
        <v>0</v>
      </c>
      <c r="I23" s="30">
        <v>0</v>
      </c>
      <c r="J23" s="30">
        <f>G23-H23-I23</f>
        <v>878543.34</v>
      </c>
      <c r="K23" s="30">
        <v>10621463.630000001</v>
      </c>
      <c r="L23" s="23">
        <f>(F23+J23)/C23</f>
        <v>404.70648316929709</v>
      </c>
      <c r="M23" s="23">
        <f>K23/C23</f>
        <v>154.64247321064587</v>
      </c>
      <c r="N23" s="28">
        <f>(F23+J23+K23)/C23</f>
        <v>559.34895637994293</v>
      </c>
    </row>
    <row r="24" spans="1:14" ht="15">
      <c r="A24" s="27" t="s">
        <v>25</v>
      </c>
      <c r="B24" s="21" t="s">
        <v>5</v>
      </c>
      <c r="C24" s="22">
        <v>63147</v>
      </c>
      <c r="D24" s="30">
        <v>22644507</v>
      </c>
      <c r="E24" s="31">
        <v>0</v>
      </c>
      <c r="F24" s="30">
        <f>D24-E24</f>
        <v>22644507</v>
      </c>
      <c r="G24" s="30">
        <v>678874.02</v>
      </c>
      <c r="H24" s="30">
        <v>0</v>
      </c>
      <c r="I24" s="30">
        <v>0</v>
      </c>
      <c r="J24" s="30">
        <f>G24-H24-I24</f>
        <v>678874.02</v>
      </c>
      <c r="K24" s="30">
        <v>11481961.060000001</v>
      </c>
      <c r="L24" s="23">
        <f>(F24+J24)/C24</f>
        <v>369.35057912489901</v>
      </c>
      <c r="M24" s="23">
        <f>K24/C24</f>
        <v>181.82908230003011</v>
      </c>
      <c r="N24" s="28">
        <f>(F24+J24+K24)/C24</f>
        <v>551.17966142492912</v>
      </c>
    </row>
    <row r="25" spans="1:14" ht="15">
      <c r="A25" s="27" t="s">
        <v>36</v>
      </c>
      <c r="B25" s="21" t="s">
        <v>5</v>
      </c>
      <c r="C25" s="22">
        <v>84489</v>
      </c>
      <c r="D25" s="30">
        <v>35678070.729999997</v>
      </c>
      <c r="E25" s="31">
        <v>943395.26</v>
      </c>
      <c r="F25" s="30">
        <f>D25-E25</f>
        <v>34734675.469999999</v>
      </c>
      <c r="G25" s="30">
        <v>3498721.8</v>
      </c>
      <c r="H25" s="30">
        <v>1336218.75</v>
      </c>
      <c r="I25" s="30">
        <v>390093.96</v>
      </c>
      <c r="J25" s="30">
        <f>G25-H25-I25</f>
        <v>1772409.0899999999</v>
      </c>
      <c r="K25" s="30">
        <v>8205304.79</v>
      </c>
      <c r="L25" s="23">
        <f>(F25+J25)/C25</f>
        <v>432.09275242931034</v>
      </c>
      <c r="M25" s="23">
        <f>K25/C25</f>
        <v>97.116841127247341</v>
      </c>
      <c r="N25" s="28">
        <f>(F25+J25+K25)/C25</f>
        <v>529.20959355655771</v>
      </c>
    </row>
    <row r="26" spans="1:14" ht="15">
      <c r="A26" s="27" t="s">
        <v>37</v>
      </c>
      <c r="B26" s="21" t="s">
        <v>2</v>
      </c>
      <c r="C26" s="22">
        <v>198533</v>
      </c>
      <c r="D26" s="30">
        <v>72932405.969999999</v>
      </c>
      <c r="E26" s="31">
        <v>3257050.25</v>
      </c>
      <c r="F26" s="30">
        <f>D26-E26</f>
        <v>69675355.719999999</v>
      </c>
      <c r="G26" s="30">
        <v>8086588.1200000001</v>
      </c>
      <c r="H26" s="30">
        <v>3058566.32</v>
      </c>
      <c r="I26" s="30">
        <v>933942.26</v>
      </c>
      <c r="J26" s="30">
        <f>G26-H26-I26</f>
        <v>4094079.540000001</v>
      </c>
      <c r="K26" s="30">
        <v>30893343.48</v>
      </c>
      <c r="L26" s="23">
        <f>(F26+J26)/C26</f>
        <v>371.57266177411316</v>
      </c>
      <c r="M26" s="23">
        <f>K26/C26</f>
        <v>155.60810283428953</v>
      </c>
      <c r="N26" s="28">
        <f>(F26+J26+K26)/C26</f>
        <v>527.18076460840268</v>
      </c>
    </row>
    <row r="27" spans="1:14" ht="15">
      <c r="A27" s="27" t="s">
        <v>41</v>
      </c>
      <c r="B27" s="21" t="s">
        <v>3</v>
      </c>
      <c r="C27" s="22">
        <v>112999</v>
      </c>
      <c r="D27" s="30">
        <v>42489151.829999998</v>
      </c>
      <c r="E27" s="31">
        <v>2438911.21</v>
      </c>
      <c r="F27" s="30">
        <f>D27-E27</f>
        <v>40050240.619999997</v>
      </c>
      <c r="G27" s="30">
        <v>3810171.26</v>
      </c>
      <c r="H27" s="30">
        <v>1967145.8</v>
      </c>
      <c r="I27" s="30">
        <v>567320.77</v>
      </c>
      <c r="J27" s="30">
        <f>G27-H27-I27</f>
        <v>1275704.6899999997</v>
      </c>
      <c r="K27" s="30">
        <v>14772905.43</v>
      </c>
      <c r="L27" s="23">
        <f>(F27+J27)/C27</f>
        <v>365.71956663333299</v>
      </c>
      <c r="M27" s="23">
        <f>K27/C27</f>
        <v>130.73483331710901</v>
      </c>
      <c r="N27" s="28">
        <f>(F27+J27+K27)/C27</f>
        <v>496.454399950442</v>
      </c>
    </row>
    <row r="28" spans="1:14" ht="15">
      <c r="A28" s="27" t="s">
        <v>39</v>
      </c>
      <c r="B28" s="21" t="s">
        <v>1</v>
      </c>
      <c r="C28" s="22">
        <v>143663</v>
      </c>
      <c r="D28" s="30">
        <v>56880944.719999999</v>
      </c>
      <c r="E28" s="31">
        <v>2389587.17</v>
      </c>
      <c r="F28" s="30">
        <f>D28-E28</f>
        <v>54491357.549999997</v>
      </c>
      <c r="G28" s="30">
        <v>5306122.03</v>
      </c>
      <c r="H28" s="30">
        <v>2156200.23</v>
      </c>
      <c r="I28" s="30">
        <v>689064.74</v>
      </c>
      <c r="J28" s="30">
        <f>G28-H28-I28</f>
        <v>2460857.0600000005</v>
      </c>
      <c r="K28" s="30">
        <v>13691476.529999999</v>
      </c>
      <c r="L28" s="23">
        <f>(F28+J28)/C28</f>
        <v>396.42924489952179</v>
      </c>
      <c r="M28" s="23">
        <f>K28/C28</f>
        <v>95.30273299318543</v>
      </c>
      <c r="N28" s="28">
        <f>(F28+J28+K28)/C28</f>
        <v>491.73197789270722</v>
      </c>
    </row>
    <row r="29" spans="1:14" ht="15">
      <c r="A29" s="27" t="s">
        <v>38</v>
      </c>
      <c r="B29" s="21" t="s">
        <v>5</v>
      </c>
      <c r="C29" s="22">
        <v>121957</v>
      </c>
      <c r="D29" s="30">
        <v>43382995.109999999</v>
      </c>
      <c r="E29" s="31">
        <v>2085136.26</v>
      </c>
      <c r="F29" s="30">
        <f>D29-E29</f>
        <v>41297858.850000001</v>
      </c>
      <c r="G29" s="30">
        <v>3182167.38</v>
      </c>
      <c r="H29" s="30">
        <v>1821362.95</v>
      </c>
      <c r="I29" s="30">
        <v>387678.77</v>
      </c>
      <c r="J29" s="30">
        <f>G29-H29-I29</f>
        <v>973125.65999999992</v>
      </c>
      <c r="K29" s="30">
        <v>16526695.66</v>
      </c>
      <c r="L29" s="23">
        <f>(F29+J29)/C29</f>
        <v>346.60564387448034</v>
      </c>
      <c r="M29" s="23">
        <f>K29/C29</f>
        <v>135.51248112039488</v>
      </c>
      <c r="N29" s="28">
        <f>(F29+J29+K29)/C29</f>
        <v>482.11812499487525</v>
      </c>
    </row>
    <row r="30" spans="1:14" ht="15">
      <c r="A30" s="27" t="s">
        <v>43</v>
      </c>
      <c r="B30" s="21" t="s">
        <v>3</v>
      </c>
      <c r="C30" s="22">
        <v>57414</v>
      </c>
      <c r="D30" s="30">
        <v>21455060.829999998</v>
      </c>
      <c r="E30" s="31">
        <v>0</v>
      </c>
      <c r="F30" s="30">
        <f>D30-E30</f>
        <v>21455060.829999998</v>
      </c>
      <c r="G30" s="30">
        <v>297501.01</v>
      </c>
      <c r="H30" s="30">
        <v>0</v>
      </c>
      <c r="I30" s="30">
        <v>0</v>
      </c>
      <c r="J30" s="30">
        <f>G30-H30-I30</f>
        <v>297501.01</v>
      </c>
      <c r="K30" s="30">
        <v>5633022.6100000003</v>
      </c>
      <c r="L30" s="23">
        <f>(F30+J30)/C30</f>
        <v>378.87208416065766</v>
      </c>
      <c r="M30" s="23">
        <f>K30/C30</f>
        <v>98.11235256209288</v>
      </c>
      <c r="N30" s="28">
        <f>(F30+J30+K30)/C30</f>
        <v>476.98443672275056</v>
      </c>
    </row>
    <row r="31" spans="1:14" ht="15">
      <c r="A31" s="27" t="s">
        <v>34</v>
      </c>
      <c r="B31" s="21" t="s">
        <v>4</v>
      </c>
      <c r="C31" s="22">
        <v>325701</v>
      </c>
      <c r="D31" s="30">
        <v>128187122.47</v>
      </c>
      <c r="E31" s="31">
        <v>6252721.4800000004</v>
      </c>
      <c r="F31" s="30">
        <f>D31-E31</f>
        <v>121934400.98999999</v>
      </c>
      <c r="G31" s="30">
        <v>10537111.25</v>
      </c>
      <c r="H31" s="30">
        <v>5022027.4000000004</v>
      </c>
      <c r="I31" s="30">
        <v>1417263.14</v>
      </c>
      <c r="J31" s="30">
        <f>G31-H31-I31</f>
        <v>4097820.71</v>
      </c>
      <c r="K31" s="30">
        <v>27009899.420000002</v>
      </c>
      <c r="L31" s="23">
        <f>(F31+J31)/C31</f>
        <v>386.95681529992231</v>
      </c>
      <c r="M31" s="23">
        <f>K31/C31</f>
        <v>82.928512408620179</v>
      </c>
      <c r="N31" s="28">
        <f>(F31+J31+K31)/C31</f>
        <v>469.88532770854249</v>
      </c>
    </row>
    <row r="32" spans="1:14" ht="15">
      <c r="A32" s="27" t="s">
        <v>40</v>
      </c>
      <c r="B32" s="21" t="s">
        <v>7</v>
      </c>
      <c r="C32" s="22">
        <v>133968</v>
      </c>
      <c r="D32" s="30">
        <v>42898756.850000001</v>
      </c>
      <c r="E32" s="31">
        <v>1950078.56</v>
      </c>
      <c r="F32" s="30">
        <f>D32-E32</f>
        <v>40948678.289999999</v>
      </c>
      <c r="G32" s="30">
        <v>8514323.4800000004</v>
      </c>
      <c r="H32" s="30">
        <v>2034653.24</v>
      </c>
      <c r="I32" s="30">
        <v>527046.93000000005</v>
      </c>
      <c r="J32" s="30">
        <f>G32-H32-I32</f>
        <v>5952623.3100000005</v>
      </c>
      <c r="K32" s="30">
        <v>14384607.32</v>
      </c>
      <c r="L32" s="23">
        <f>(F32+J32)/C32</f>
        <v>350.09331780723755</v>
      </c>
      <c r="M32" s="23">
        <f>K32/C32</f>
        <v>107.37345724352085</v>
      </c>
      <c r="N32" s="28">
        <f>(F32+J32+K32)/C32</f>
        <v>457.46677505075843</v>
      </c>
    </row>
    <row r="33" spans="1:14" ht="15">
      <c r="A33" s="27" t="s">
        <v>42</v>
      </c>
      <c r="B33" s="21" t="s">
        <v>5</v>
      </c>
      <c r="C33" s="22">
        <v>94979</v>
      </c>
      <c r="D33" s="30">
        <v>27008180.100000001</v>
      </c>
      <c r="E33" s="31">
        <v>1306566.5</v>
      </c>
      <c r="F33" s="30">
        <f>D33-E33</f>
        <v>25701613.600000001</v>
      </c>
      <c r="G33" s="30">
        <v>3051188.6</v>
      </c>
      <c r="H33" s="30">
        <v>1501481.01</v>
      </c>
      <c r="I33" s="30">
        <v>407619.5</v>
      </c>
      <c r="J33" s="30">
        <f>G33-H33-I33</f>
        <v>1142088.0900000001</v>
      </c>
      <c r="K33" s="30">
        <v>16372538.24</v>
      </c>
      <c r="L33" s="23">
        <f>(F33+J33)/C33</f>
        <v>282.62775655671254</v>
      </c>
      <c r="M33" s="23">
        <f>K33/C33</f>
        <v>172.38061297760558</v>
      </c>
      <c r="N33" s="28">
        <f>(F33+J33+K33)/C33</f>
        <v>455.00836953431809</v>
      </c>
    </row>
  </sheetData>
  <sortState ref="A10:N33">
    <sortCondition descending="1" ref="N10:N33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2020-11-24T11:10:12Z</dcterms:modified>
</cp:coreProperties>
</file>