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"/>
  </bookViews>
  <sheets>
    <sheet name="Orden ALFABETICO" sheetId="13" r:id="rId1"/>
    <sheet name="Orden INGRESOS POR HABITANTE" sheetId="14" r:id="rId2"/>
  </sheets>
  <calcPr calcId="145621"/>
</workbook>
</file>

<file path=xl/calcChain.xml><?xml version="1.0" encoding="utf-8"?>
<calcChain xmlns="http://schemas.openxmlformats.org/spreadsheetml/2006/main">
  <c r="M11" i="14" l="1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M10" i="14"/>
  <c r="L10" i="14"/>
  <c r="K10" i="14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M10" i="13"/>
  <c r="L10" i="13"/>
  <c r="K10" i="13"/>
  <c r="I36" i="14" l="1"/>
  <c r="F36" i="14"/>
  <c r="I14" i="14"/>
  <c r="F14" i="14"/>
  <c r="I23" i="14"/>
  <c r="F23" i="14"/>
  <c r="I27" i="14"/>
  <c r="F27" i="14"/>
  <c r="I37" i="14"/>
  <c r="F37" i="14"/>
  <c r="I22" i="14"/>
  <c r="F22" i="14"/>
  <c r="I16" i="14"/>
  <c r="F16" i="14"/>
  <c r="I18" i="14"/>
  <c r="F18" i="14"/>
  <c r="I13" i="14"/>
  <c r="F13" i="14"/>
  <c r="I10" i="14"/>
  <c r="F10" i="14"/>
  <c r="I26" i="14"/>
  <c r="F26" i="14"/>
  <c r="I30" i="14"/>
  <c r="F30" i="14"/>
  <c r="I34" i="14"/>
  <c r="F34" i="14"/>
  <c r="I24" i="14"/>
  <c r="F24" i="14"/>
  <c r="I31" i="14"/>
  <c r="F31" i="14"/>
  <c r="I33" i="14"/>
  <c r="F33" i="14"/>
  <c r="I17" i="14"/>
  <c r="F17" i="14"/>
  <c r="I15" i="14"/>
  <c r="F15" i="14"/>
  <c r="I11" i="14"/>
  <c r="F11" i="14"/>
  <c r="I20" i="14"/>
  <c r="F20" i="14"/>
  <c r="I35" i="14"/>
  <c r="F35" i="14"/>
  <c r="I28" i="14"/>
  <c r="F28" i="14"/>
  <c r="I32" i="14"/>
  <c r="F32" i="14"/>
  <c r="I21" i="14"/>
  <c r="F21" i="14"/>
  <c r="I12" i="14"/>
  <c r="F12" i="14"/>
  <c r="I25" i="14"/>
  <c r="F25" i="14"/>
  <c r="I29" i="14"/>
  <c r="F29" i="14"/>
  <c r="I19" i="14"/>
  <c r="F19" i="14"/>
  <c r="I37" i="13" l="1"/>
  <c r="I25" i="13"/>
  <c r="I30" i="13"/>
  <c r="I26" i="13"/>
  <c r="I19" i="13"/>
  <c r="I13" i="13"/>
  <c r="I34" i="13"/>
  <c r="I36" i="13"/>
  <c r="I10" i="13"/>
  <c r="I20" i="13"/>
  <c r="I29" i="13"/>
  <c r="I15" i="13"/>
  <c r="I18" i="13"/>
  <c r="I31" i="13"/>
  <c r="I32" i="13"/>
  <c r="I33" i="13"/>
  <c r="I23" i="13"/>
  <c r="I14" i="13"/>
  <c r="I11" i="13"/>
  <c r="I17" i="13"/>
  <c r="I28" i="13"/>
  <c r="I22" i="13"/>
  <c r="I12" i="13"/>
  <c r="I24" i="13"/>
  <c r="I21" i="13"/>
  <c r="I16" i="13"/>
  <c r="I27" i="13"/>
  <c r="I35" i="13"/>
  <c r="F37" i="13"/>
  <c r="F25" i="13"/>
  <c r="F30" i="13"/>
  <c r="F26" i="13"/>
  <c r="F19" i="13"/>
  <c r="F13" i="13"/>
  <c r="F34" i="13"/>
  <c r="F36" i="13"/>
  <c r="F10" i="13"/>
  <c r="F20" i="13"/>
  <c r="F29" i="13"/>
  <c r="F15" i="13"/>
  <c r="F18" i="13"/>
  <c r="F31" i="13"/>
  <c r="F32" i="13"/>
  <c r="F33" i="13"/>
  <c r="F23" i="13"/>
  <c r="F14" i="13"/>
  <c r="F11" i="13"/>
  <c r="F17" i="13"/>
  <c r="F28" i="13"/>
  <c r="F22" i="13"/>
  <c r="F12" i="13"/>
  <c r="F24" i="13"/>
  <c r="F21" i="13"/>
  <c r="F16" i="13"/>
  <c r="F27" i="13"/>
  <c r="F35" i="13"/>
</calcChain>
</file>

<file path=xl/sharedStrings.xml><?xml version="1.0" encoding="utf-8"?>
<sst xmlns="http://schemas.openxmlformats.org/spreadsheetml/2006/main" count="150" uniqueCount="54">
  <si>
    <t xml:space="preserve">Granada               </t>
  </si>
  <si>
    <t xml:space="preserve">Huelva                </t>
  </si>
  <si>
    <t xml:space="preserve">Almería               </t>
  </si>
  <si>
    <t xml:space="preserve">Jaén                  </t>
  </si>
  <si>
    <t xml:space="preserve">Córdoba               </t>
  </si>
  <si>
    <t xml:space="preserve">Cádiz                 </t>
  </si>
  <si>
    <t xml:space="preserve">Málaga                </t>
  </si>
  <si>
    <t xml:space="preserve">Sevilla               </t>
  </si>
  <si>
    <t xml:space="preserve">Nota: En impuestos directos e impuestos indirectos se ha restado la cantidad recibida por PIE en concepto de IRPF, IVA e IIEE </t>
  </si>
  <si>
    <t>Derechos liquidados</t>
  </si>
  <si>
    <t>Euros por habitante</t>
  </si>
  <si>
    <t>Municipio</t>
  </si>
  <si>
    <t>Provincia</t>
  </si>
  <si>
    <t>Población</t>
  </si>
  <si>
    <t>Impuestos directos</t>
  </si>
  <si>
    <t>IRPF (PIE)</t>
  </si>
  <si>
    <t>Impuestos Indirectos</t>
  </si>
  <si>
    <t>IVA e IIEE (PIE)</t>
  </si>
  <si>
    <t>Tasas y otros ingresos</t>
  </si>
  <si>
    <t>Impuestos directos e indirectos</t>
  </si>
  <si>
    <t>CONTRIBUCIÓN FISCAL ABSOLUTA</t>
  </si>
  <si>
    <t xml:space="preserve">Estepona                                                              </t>
  </si>
  <si>
    <t xml:space="preserve">Marbella                                                              </t>
  </si>
  <si>
    <t xml:space="preserve">Benalmádena                                                           </t>
  </si>
  <si>
    <t xml:space="preserve">Torremolinos                                                          </t>
  </si>
  <si>
    <t xml:space="preserve">Mijas                                                                 </t>
  </si>
  <si>
    <t xml:space="preserve">Motril                                                                </t>
  </si>
  <si>
    <t xml:space="preserve">Fuengirola                                                            </t>
  </si>
  <si>
    <t xml:space="preserve">Línea de la Concepción (La)                                           </t>
  </si>
  <si>
    <t xml:space="preserve">Utrera                                                                </t>
  </si>
  <si>
    <t xml:space="preserve">Puerto de Santa María (El)                                            </t>
  </si>
  <si>
    <t xml:space="preserve">Granada                                                               </t>
  </si>
  <si>
    <t xml:space="preserve">Cádiz                                                                 </t>
  </si>
  <si>
    <t xml:space="preserve">Ejido (El)                                                            </t>
  </si>
  <si>
    <t xml:space="preserve">Roquetas de Mar                                                       </t>
  </si>
  <si>
    <t xml:space="preserve">Sevilla                                                               </t>
  </si>
  <si>
    <t xml:space="preserve">Alcalá de Guadaíra                                                    </t>
  </si>
  <si>
    <t xml:space="preserve">Sanlúcar de Barrameda                                                 </t>
  </si>
  <si>
    <t xml:space="preserve">Jerez de la Frontera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</si>
  <si>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</si>
  <si>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</si>
  <si>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Chiclana de la Frontera                                               </t>
  </si>
  <si>
    <t xml:space="preserve">Almería                                                               </t>
  </si>
  <si>
    <t xml:space="preserve">Algeciras                                                             </t>
  </si>
  <si>
    <t xml:space="preserve">Huelva                                                                </t>
  </si>
  <si>
    <t xml:space="preserve">Dos Hermanas                                                          </t>
  </si>
  <si>
    <t xml:space="preserve">Jaén                                                                  </t>
  </si>
  <si>
    <t xml:space="preserve">San Fernando                                                          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</si>
  <si>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31-10-19)</t>
    </r>
  </si>
  <si>
    <t xml:space="preserve">Linares                                                               </t>
  </si>
  <si>
    <t>Impuestos directos - IRPF</t>
  </si>
  <si>
    <t>Impuestos indirectos - IVA-IIEE</t>
  </si>
  <si>
    <t>Municipios de Andalucía con mas de 50.000 habitantes</t>
  </si>
  <si>
    <t>Ingresos tributarios 2018 (impuestos directos e indirectos, tasas y otros ingresos)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</si>
</sst>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@Arial Unicode MS"/>
      <family val="2"/>
    </font>
    <font>
      <b/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i/>
      <sz val="8"/>
      <name val="Arial Unicode MS"/>
      <family val="2"/>
    </font>
    <font>
      <sz val="8"/>
      <name val="Arial Unicode MS"/>
      <family val="2"/>
    </font>
    <font>
      <sz val="9"/>
      <name val="Univers"/>
      <family val="2"/>
    </font>
    <font>
      <sz val="10"/>
      <name val="Arial Unicode MS"/>
      <family val="2"/>
    </font>
    <font>
      <i/>
      <sz val="10"/>
      <name val="Arial Unicode MS"/>
      <family val="2"/>
    </font>
    <font>
      <b/>
      <sz val="10"/>
      <color indexed="8"/>
      <name val="Arial Unicode MS"/>
      <family val="2"/>
    </font>
    <font>
      <b/>
      <sz val="10"/>
      <name val="Arial Unicode MS"/>
      <family val="2"/>
    </font>
    <font>
      <sz val="10"/>
      <color indexed="8"/>
      <name val="Arial Unicode MS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3" fillId="0" borderId="0" xfId="0" applyFont="1"/>
    <xf numFmtId="3" fontId="3" fillId="0" borderId="0" xfId="0" applyNumberFormat="1" applyFont="1"/>
    <xf numFmtId="4" fontId="3" fillId="0" borderId="0" xfId="0" applyNumberFormat="1" applyFont="1"/>
    <xf numFmtId="0" fontId="4" fillId="0" borderId="0" xfId="0" applyFont="1"/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left"/>
    </xf>
    <xf numFmtId="4" fontId="9" fillId="0" borderId="0" xfId="0" applyNumberFormat="1" applyFont="1"/>
    <xf numFmtId="4" fontId="4" fillId="0" borderId="0" xfId="0" applyNumberFormat="1" applyFont="1"/>
    <xf numFmtId="0" fontId="10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0" fillId="0" borderId="0" xfId="0" applyNumberFormat="1"/>
    <xf numFmtId="4" fontId="5" fillId="0" borderId="0" xfId="0" applyNumberFormat="1" applyFont="1" applyFill="1" applyAlignment="1">
      <alignment vertical="center" wrapText="1"/>
    </xf>
    <xf numFmtId="4" fontId="0" fillId="0" borderId="0" xfId="0" applyNumberFormat="1"/>
    <xf numFmtId="4" fontId="17" fillId="3" borderId="1" xfId="6" applyNumberFormat="1" applyFont="1" applyFill="1" applyBorder="1" applyAlignment="1">
      <alignment horizontal="left" vertical="center" wrapText="1"/>
    </xf>
    <xf numFmtId="3" fontId="1" fillId="4" borderId="1" xfId="1" applyNumberFormat="1" applyFont="1" applyFill="1" applyBorder="1" applyAlignment="1">
      <alignment horizontal="right" wrapText="1"/>
    </xf>
    <xf numFmtId="4" fontId="17" fillId="3" borderId="1" xfId="6" applyNumberFormat="1" applyFont="1" applyFill="1" applyBorder="1" applyAlignment="1">
      <alignment horizontal="right" vertical="center" wrapText="1"/>
    </xf>
    <xf numFmtId="3" fontId="15" fillId="2" borderId="1" xfId="4" applyNumberFormat="1" applyFont="1" applyFill="1" applyBorder="1" applyAlignment="1">
      <alignment horizontal="center" vertical="center" wrapText="1"/>
    </xf>
    <xf numFmtId="0" fontId="15" fillId="2" borderId="1" xfId="5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3" fontId="15" fillId="2" borderId="1" xfId="4" applyNumberFormat="1" applyFont="1" applyFill="1" applyBorder="1" applyAlignment="1">
      <alignment horizontal="left" vertical="center" wrapText="1"/>
    </xf>
    <xf numFmtId="4" fontId="15" fillId="3" borderId="1" xfId="6" applyNumberFormat="1" applyFont="1" applyFill="1" applyBorder="1" applyAlignment="1">
      <alignment horizontal="center" vertical="center" wrapText="1"/>
    </xf>
    <xf numFmtId="4" fontId="11" fillId="0" borderId="1" xfId="5" applyNumberFormat="1" applyFont="1" applyFill="1" applyBorder="1" applyAlignment="1">
      <alignment horizontal="center" vertical="center" wrapText="1"/>
    </xf>
    <xf numFmtId="4" fontId="18" fillId="0" borderId="1" xfId="1" applyNumberFormat="1" applyFont="1" applyFill="1" applyBorder="1" applyAlignment="1">
      <alignment horizontal="right" wrapText="1"/>
    </xf>
    <xf numFmtId="4" fontId="18" fillId="0" borderId="1" xfId="2" applyNumberFormat="1" applyFont="1" applyFill="1" applyBorder="1" applyAlignment="1">
      <alignment horizontal="right" wrapText="1"/>
    </xf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13" fillId="0" borderId="2" xfId="3" applyNumberFormat="1" applyFont="1" applyFill="1" applyBorder="1" applyAlignment="1">
      <alignment horizontal="center" vertical="center"/>
    </xf>
    <xf numFmtId="4" fontId="13" fillId="0" borderId="3" xfId="3" applyNumberFormat="1" applyFont="1" applyFill="1" applyBorder="1" applyAlignment="1">
      <alignment horizontal="center" vertical="center"/>
    </xf>
    <xf numFmtId="4" fontId="13" fillId="0" borderId="4" xfId="3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</cellXfs>
  <cellStyles count="7">
    <cellStyle name="Normal" xfId="0" builtinId="0"/>
    <cellStyle name="Normal_And otroas cuentas" xfId="2"/>
    <cellStyle name="Normal_CENSOResumen(INTERNET) 2" xfId="3"/>
    <cellStyle name="Normal_Hoja1" xfId="6"/>
    <cellStyle name="Normal_Hoja2" xfId="1"/>
    <cellStyle name="Normal_icio" xfId="4"/>
    <cellStyle name="Normal_IngGast (2) 2" xfId="5"/>
  </cellStyles>
  <dxfs count="0"/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0</xdr:col>
      <xdr:colOff>714375</xdr:colOff>
      <xdr:row>2</xdr:row>
      <xdr:rowOff>9525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1"/>
          <a:ext cx="685800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zoomScaleNormal="100" workbookViewId="0">
      <selection activeCell="A4" sqref="A4:M4"/>
    </sheetView>
  </sheetViews>
  <sheetFormatPr baseColWidth="10" defaultColWidth="7.140625" defaultRowHeight="15"/>
  <cols>
    <col min="1" max="1" width="32.7109375" customWidth="1"/>
    <col min="2" max="2" width="15.7109375" customWidth="1"/>
    <col min="3" max="3" width="11" style="18" customWidth="1"/>
    <col min="4" max="4" width="14.140625" hidden="1" customWidth="1"/>
    <col min="5" max="5" width="12.7109375" hidden="1" customWidth="1"/>
    <col min="6" max="6" width="14.42578125" hidden="1" customWidth="1"/>
    <col min="7" max="7" width="14.28515625" style="20" hidden="1" customWidth="1"/>
    <col min="8" max="8" width="12.7109375" hidden="1" customWidth="1"/>
    <col min="9" max="9" width="13.5703125" hidden="1" customWidth="1"/>
    <col min="10" max="10" width="13.7109375" hidden="1" customWidth="1"/>
    <col min="11" max="11" width="16.5703125" customWidth="1"/>
    <col min="12" max="12" width="15.42578125" customWidth="1"/>
    <col min="13" max="13" width="18.140625" customWidth="1"/>
    <col min="14" max="14" width="7.140625" customWidth="1"/>
  </cols>
  <sheetData>
    <row r="1" spans="1:13" s="1" customFormat="1">
      <c r="C1" s="2"/>
      <c r="D1" s="3"/>
      <c r="E1" s="3"/>
      <c r="F1" s="3"/>
      <c r="G1" s="3"/>
      <c r="H1" s="3"/>
      <c r="I1" s="3"/>
      <c r="J1" s="3"/>
      <c r="K1" s="3"/>
      <c r="M1" s="4"/>
    </row>
    <row r="2" spans="1:13" s="1" customFormat="1" ht="24" customHeight="1">
      <c r="A2" s="5"/>
      <c r="B2" s="5"/>
      <c r="C2" s="6"/>
      <c r="D2" s="5"/>
      <c r="E2" s="5"/>
      <c r="F2" s="5"/>
      <c r="G2" s="19"/>
      <c r="H2" s="5"/>
      <c r="I2" s="5"/>
      <c r="J2" s="5"/>
      <c r="K2" s="5"/>
      <c r="L2" s="5"/>
      <c r="M2" s="5"/>
    </row>
    <row r="3" spans="1:13" s="1" customFormat="1" ht="39" customHeight="1">
      <c r="A3" s="33" t="s">
        <v>53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1" customFormat="1" ht="20.25">
      <c r="A4" s="34" t="s">
        <v>52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1" customFormat="1">
      <c r="A5" s="7" t="s">
        <v>48</v>
      </c>
      <c r="B5" s="7"/>
      <c r="C5" s="8"/>
      <c r="D5" s="9"/>
      <c r="E5" s="9"/>
      <c r="F5" s="9"/>
      <c r="G5" s="9"/>
      <c r="H5" s="9"/>
      <c r="I5" s="9"/>
      <c r="J5" s="9"/>
      <c r="K5" s="9"/>
      <c r="L5" s="10"/>
      <c r="M5" s="11"/>
    </row>
    <row r="6" spans="1:13" s="1" customFormat="1">
      <c r="A6" s="12" t="s">
        <v>8</v>
      </c>
      <c r="B6" s="13"/>
      <c r="C6" s="14"/>
      <c r="D6" s="15"/>
      <c r="E6" s="15"/>
      <c r="F6" s="15"/>
      <c r="G6" s="15"/>
      <c r="H6" s="15"/>
      <c r="I6" s="15"/>
      <c r="J6" s="10"/>
      <c r="K6" s="15"/>
      <c r="L6" s="10"/>
      <c r="M6" s="11"/>
    </row>
    <row r="7" spans="1:13" s="1" customFormat="1">
      <c r="A7" s="12"/>
      <c r="B7" s="13"/>
      <c r="C7" s="14"/>
      <c r="D7" s="15"/>
      <c r="E7" s="15"/>
      <c r="F7" s="15"/>
      <c r="G7" s="15"/>
      <c r="H7" s="15"/>
      <c r="I7" s="15"/>
      <c r="J7" s="10"/>
      <c r="K7" s="15"/>
      <c r="L7" s="10"/>
      <c r="M7" s="11"/>
    </row>
    <row r="8" spans="1:13" s="1" customFormat="1">
      <c r="A8" s="16"/>
      <c r="B8" s="16"/>
      <c r="C8" s="17"/>
      <c r="D8" s="35" t="s">
        <v>9</v>
      </c>
      <c r="E8" s="36"/>
      <c r="F8" s="36"/>
      <c r="G8" s="36"/>
      <c r="H8" s="36"/>
      <c r="I8" s="36"/>
      <c r="J8" s="37"/>
      <c r="K8" s="38" t="s">
        <v>10</v>
      </c>
      <c r="L8" s="39"/>
      <c r="M8" s="40"/>
    </row>
    <row r="9" spans="1:13" s="1" customFormat="1" ht="45">
      <c r="A9" s="24" t="s">
        <v>11</v>
      </c>
      <c r="B9" s="24" t="s">
        <v>12</v>
      </c>
      <c r="C9" s="24" t="s">
        <v>13</v>
      </c>
      <c r="D9" s="29" t="s">
        <v>14</v>
      </c>
      <c r="E9" s="29" t="s">
        <v>15</v>
      </c>
      <c r="F9" s="29" t="s">
        <v>50</v>
      </c>
      <c r="G9" s="29" t="s">
        <v>16</v>
      </c>
      <c r="H9" s="29" t="s">
        <v>17</v>
      </c>
      <c r="I9" s="29" t="s">
        <v>51</v>
      </c>
      <c r="J9" s="29" t="s">
        <v>18</v>
      </c>
      <c r="K9" s="25" t="s">
        <v>19</v>
      </c>
      <c r="L9" s="25" t="s">
        <v>18</v>
      </c>
      <c r="M9" s="26" t="s">
        <v>20</v>
      </c>
    </row>
    <row r="10" spans="1:13" ht="15" customHeight="1">
      <c r="A10" s="27" t="s">
        <v>36</v>
      </c>
      <c r="B10" s="21" t="s">
        <v>7</v>
      </c>
      <c r="C10" s="22">
        <v>75256</v>
      </c>
      <c r="D10" s="30">
        <v>36731098.399999999</v>
      </c>
      <c r="E10" s="31">
        <v>0</v>
      </c>
      <c r="F10" s="30">
        <f t="shared" ref="F10:F37" si="0">D10-E10</f>
        <v>36731098.399999999</v>
      </c>
      <c r="G10" s="30">
        <v>1224577.07</v>
      </c>
      <c r="H10" s="30"/>
      <c r="I10" s="30">
        <f t="shared" ref="I10:I37" si="1">G10-H10</f>
        <v>1224577.07</v>
      </c>
      <c r="J10" s="30">
        <v>11907271.02</v>
      </c>
      <c r="K10" s="23">
        <f>(F10+I10)/C10</f>
        <v>504.35414412139892</v>
      </c>
      <c r="L10" s="23">
        <f>J10/C10</f>
        <v>158.22354390347613</v>
      </c>
      <c r="M10" s="28">
        <f>K10+L10</f>
        <v>662.57768802487499</v>
      </c>
    </row>
    <row r="11" spans="1:13" ht="15" customHeight="1">
      <c r="A11" s="27" t="s">
        <v>43</v>
      </c>
      <c r="B11" s="21" t="s">
        <v>5</v>
      </c>
      <c r="C11" s="22">
        <v>121414</v>
      </c>
      <c r="D11" s="30">
        <v>47757671.869999997</v>
      </c>
      <c r="E11" s="31">
        <v>1991177.97</v>
      </c>
      <c r="F11" s="30">
        <f t="shared" si="0"/>
        <v>45766493.899999999</v>
      </c>
      <c r="G11" s="30">
        <v>3743747.57</v>
      </c>
      <c r="H11" s="30">
        <v>2432728.37</v>
      </c>
      <c r="I11" s="30">
        <f t="shared" si="1"/>
        <v>1311019.1999999997</v>
      </c>
      <c r="J11" s="30">
        <v>17767064.43</v>
      </c>
      <c r="K11" s="23">
        <f t="shared" ref="K11:K37" si="2">(F11+I11)/C11</f>
        <v>387.74369594939628</v>
      </c>
      <c r="L11" s="23">
        <f t="shared" ref="L11:L37" si="3">J11/C11</f>
        <v>146.33456133559557</v>
      </c>
      <c r="M11" s="28">
        <f t="shared" ref="M11:M37" si="4">K11+L11</f>
        <v>534.07825728499188</v>
      </c>
    </row>
    <row r="12" spans="1:13" ht="15" customHeight="1">
      <c r="A12" s="27" t="s">
        <v>42</v>
      </c>
      <c r="B12" s="21" t="s">
        <v>2</v>
      </c>
      <c r="C12" s="22">
        <v>196851</v>
      </c>
      <c r="D12" s="30">
        <v>80526237.420000002</v>
      </c>
      <c r="E12" s="31">
        <v>3069466.73</v>
      </c>
      <c r="F12" s="30">
        <f t="shared" si="0"/>
        <v>77456770.689999998</v>
      </c>
      <c r="G12" s="30">
        <v>8318061.46</v>
      </c>
      <c r="H12" s="30">
        <v>4292026.3899999997</v>
      </c>
      <c r="I12" s="30">
        <f t="shared" si="1"/>
        <v>4026035.0700000003</v>
      </c>
      <c r="J12" s="30">
        <v>30447073.379999999</v>
      </c>
      <c r="K12" s="23">
        <f t="shared" si="2"/>
        <v>413.93137835215464</v>
      </c>
      <c r="L12" s="23">
        <f t="shared" si="3"/>
        <v>154.67065638477834</v>
      </c>
      <c r="M12" s="28">
        <f t="shared" si="4"/>
        <v>568.60203473693298</v>
      </c>
    </row>
    <row r="13" spans="1:13" ht="15" customHeight="1">
      <c r="A13" s="27" t="s">
        <v>23</v>
      </c>
      <c r="B13" s="21" t="s">
        <v>6</v>
      </c>
      <c r="C13" s="22">
        <v>67746</v>
      </c>
      <c r="D13" s="30">
        <v>62837809.399999999</v>
      </c>
      <c r="E13" s="31">
        <v>0</v>
      </c>
      <c r="F13" s="30">
        <f t="shared" si="0"/>
        <v>62837809.399999999</v>
      </c>
      <c r="G13" s="30">
        <v>2334658.94</v>
      </c>
      <c r="H13" s="30"/>
      <c r="I13" s="30">
        <f t="shared" si="1"/>
        <v>2334658.94</v>
      </c>
      <c r="J13" s="30">
        <v>21111202.699999999</v>
      </c>
      <c r="K13" s="23">
        <f t="shared" si="2"/>
        <v>962.0120500103327</v>
      </c>
      <c r="L13" s="23">
        <f t="shared" si="3"/>
        <v>311.62286629468895</v>
      </c>
      <c r="M13" s="28">
        <f t="shared" si="4"/>
        <v>1273.6349163050218</v>
      </c>
    </row>
    <row r="14" spans="1:13" ht="15" customHeight="1">
      <c r="A14" s="27" t="s">
        <v>32</v>
      </c>
      <c r="B14" s="21" t="s">
        <v>5</v>
      </c>
      <c r="C14" s="22">
        <v>116979</v>
      </c>
      <c r="D14" s="30">
        <v>53657993.899999999</v>
      </c>
      <c r="E14" s="31">
        <v>2088860.65</v>
      </c>
      <c r="F14" s="30">
        <f t="shared" si="0"/>
        <v>51569133.25</v>
      </c>
      <c r="G14" s="30">
        <v>4016953.61</v>
      </c>
      <c r="H14" s="30">
        <v>2491664.9699999997</v>
      </c>
      <c r="I14" s="30">
        <f t="shared" si="1"/>
        <v>1525288.6400000001</v>
      </c>
      <c r="J14" s="30">
        <v>23082470.739999998</v>
      </c>
      <c r="K14" s="23">
        <f t="shared" si="2"/>
        <v>453.87994332316055</v>
      </c>
      <c r="L14" s="23">
        <f t="shared" si="3"/>
        <v>197.32149137879446</v>
      </c>
      <c r="M14" s="28">
        <f t="shared" si="4"/>
        <v>651.20143470195501</v>
      </c>
    </row>
    <row r="15" spans="1:13" ht="15" customHeight="1">
      <c r="A15" s="27" t="s">
        <v>41</v>
      </c>
      <c r="B15" s="21" t="s">
        <v>5</v>
      </c>
      <c r="C15" s="22">
        <v>83831</v>
      </c>
      <c r="D15" s="30">
        <v>35425607.340000004</v>
      </c>
      <c r="E15" s="31">
        <v>844564.06</v>
      </c>
      <c r="F15" s="30">
        <f t="shared" si="0"/>
        <v>34581043.280000001</v>
      </c>
      <c r="G15" s="30">
        <v>3176230.48</v>
      </c>
      <c r="H15" s="30">
        <v>1836785.83</v>
      </c>
      <c r="I15" s="30">
        <f t="shared" si="1"/>
        <v>1339444.6499999999</v>
      </c>
      <c r="J15" s="30">
        <v>7217453.1299999999</v>
      </c>
      <c r="K15" s="23">
        <f t="shared" si="2"/>
        <v>428.48693120683276</v>
      </c>
      <c r="L15" s="23">
        <f t="shared" si="3"/>
        <v>86.095276568333915</v>
      </c>
      <c r="M15" s="28">
        <f t="shared" si="4"/>
        <v>514.58220777516669</v>
      </c>
    </row>
    <row r="16" spans="1:13" ht="15" customHeight="1">
      <c r="A16" s="27" t="s">
        <v>39</v>
      </c>
      <c r="B16" s="21" t="s">
        <v>4</v>
      </c>
      <c r="C16" s="22">
        <v>325708</v>
      </c>
      <c r="D16" s="30">
        <v>127991952.55</v>
      </c>
      <c r="E16" s="31">
        <v>5485591.9100000001</v>
      </c>
      <c r="F16" s="30">
        <f t="shared" si="0"/>
        <v>122506360.64</v>
      </c>
      <c r="G16" s="30">
        <v>12086224.65</v>
      </c>
      <c r="H16" s="30">
        <v>7033594.2300000004</v>
      </c>
      <c r="I16" s="30">
        <f t="shared" si="1"/>
        <v>5052630.42</v>
      </c>
      <c r="J16" s="30">
        <v>46934024.32</v>
      </c>
      <c r="K16" s="23">
        <f t="shared" si="2"/>
        <v>391.63603921303746</v>
      </c>
      <c r="L16" s="23">
        <f t="shared" si="3"/>
        <v>144.09846954941236</v>
      </c>
      <c r="M16" s="28">
        <f t="shared" si="4"/>
        <v>535.73450876244988</v>
      </c>
    </row>
    <row r="17" spans="1:13" ht="15" customHeight="1">
      <c r="A17" s="27" t="s">
        <v>45</v>
      </c>
      <c r="B17" s="21" t="s">
        <v>7</v>
      </c>
      <c r="C17" s="22">
        <v>133168</v>
      </c>
      <c r="D17" s="30">
        <v>41869444.810000002</v>
      </c>
      <c r="E17" s="31">
        <v>1667014.27</v>
      </c>
      <c r="F17" s="30">
        <f t="shared" si="0"/>
        <v>40202430.539999999</v>
      </c>
      <c r="G17" s="30">
        <v>7106262.6100000003</v>
      </c>
      <c r="H17" s="30">
        <v>2771078.1799999997</v>
      </c>
      <c r="I17" s="30">
        <f t="shared" si="1"/>
        <v>4335184.4300000006</v>
      </c>
      <c r="J17" s="30">
        <v>14239923.140000001</v>
      </c>
      <c r="K17" s="23">
        <f t="shared" si="2"/>
        <v>334.44682633966119</v>
      </c>
      <c r="L17" s="23">
        <f t="shared" si="3"/>
        <v>106.93201925387481</v>
      </c>
      <c r="M17" s="28">
        <f t="shared" si="4"/>
        <v>441.37884559353597</v>
      </c>
    </row>
    <row r="18" spans="1:13" ht="15" customHeight="1">
      <c r="A18" s="27" t="s">
        <v>33</v>
      </c>
      <c r="B18" s="21" t="s">
        <v>2</v>
      </c>
      <c r="C18" s="22">
        <v>84710</v>
      </c>
      <c r="D18" s="30">
        <v>38848793.460000001</v>
      </c>
      <c r="E18" s="31">
        <v>944474.66</v>
      </c>
      <c r="F18" s="30">
        <f t="shared" si="0"/>
        <v>37904318.800000004</v>
      </c>
      <c r="G18" s="30">
        <v>3617204.68</v>
      </c>
      <c r="H18" s="30">
        <v>1989469.51</v>
      </c>
      <c r="I18" s="30">
        <f t="shared" si="1"/>
        <v>1627735.1700000002</v>
      </c>
      <c r="J18" s="30">
        <v>15849350.960000001</v>
      </c>
      <c r="K18" s="23">
        <f t="shared" si="2"/>
        <v>466.67517376933074</v>
      </c>
      <c r="L18" s="23">
        <f t="shared" si="3"/>
        <v>187.10129807578798</v>
      </c>
      <c r="M18" s="28">
        <f t="shared" si="4"/>
        <v>653.77647184511875</v>
      </c>
    </row>
    <row r="19" spans="1:13" ht="15" customHeight="1">
      <c r="A19" s="27" t="s">
        <v>21</v>
      </c>
      <c r="B19" s="21" t="s">
        <v>6</v>
      </c>
      <c r="C19" s="22">
        <v>67012</v>
      </c>
      <c r="D19" s="30">
        <v>60073081.310000002</v>
      </c>
      <c r="E19" s="31">
        <v>0</v>
      </c>
      <c r="F19" s="30">
        <f t="shared" si="0"/>
        <v>60073081.310000002</v>
      </c>
      <c r="G19" s="30">
        <v>11296019.75</v>
      </c>
      <c r="H19" s="30"/>
      <c r="I19" s="30">
        <f t="shared" si="1"/>
        <v>11296019.75</v>
      </c>
      <c r="J19" s="30">
        <v>25180919.890000001</v>
      </c>
      <c r="K19" s="23">
        <f t="shared" si="2"/>
        <v>1065.0197137826062</v>
      </c>
      <c r="L19" s="23">
        <f t="shared" si="3"/>
        <v>375.76732361368113</v>
      </c>
      <c r="M19" s="28">
        <f t="shared" si="4"/>
        <v>1440.7870373962874</v>
      </c>
    </row>
    <row r="20" spans="1:13" ht="15" customHeight="1">
      <c r="A20" s="27" t="s">
        <v>27</v>
      </c>
      <c r="B20" s="21" t="s">
        <v>6</v>
      </c>
      <c r="C20" s="22">
        <v>75396</v>
      </c>
      <c r="D20" s="30">
        <v>43390267.100000001</v>
      </c>
      <c r="E20" s="31">
        <v>780547.74</v>
      </c>
      <c r="F20" s="30">
        <f t="shared" si="0"/>
        <v>42609719.359999999</v>
      </c>
      <c r="G20" s="30">
        <v>4321019.1900000004</v>
      </c>
      <c r="H20" s="30">
        <v>1932468.49</v>
      </c>
      <c r="I20" s="30">
        <f t="shared" si="1"/>
        <v>2388550.7000000002</v>
      </c>
      <c r="J20" s="30">
        <v>20248205.23</v>
      </c>
      <c r="K20" s="23">
        <f t="shared" si="2"/>
        <v>596.82569446654998</v>
      </c>
      <c r="L20" s="23">
        <f t="shared" si="3"/>
        <v>268.558083054804</v>
      </c>
      <c r="M20" s="28">
        <f t="shared" si="4"/>
        <v>865.38377752135398</v>
      </c>
    </row>
    <row r="21" spans="1:13" ht="15" customHeight="1">
      <c r="A21" s="27" t="s">
        <v>31</v>
      </c>
      <c r="B21" s="21" t="s">
        <v>0</v>
      </c>
      <c r="C21" s="22">
        <v>232208</v>
      </c>
      <c r="D21" s="30">
        <v>112276524.97</v>
      </c>
      <c r="E21" s="31">
        <v>5149731.3899999997</v>
      </c>
      <c r="F21" s="30">
        <f t="shared" si="0"/>
        <v>107126793.58</v>
      </c>
      <c r="G21" s="30">
        <v>9740359.0299999993</v>
      </c>
      <c r="H21" s="30">
        <v>5110511.0199999996</v>
      </c>
      <c r="I21" s="30">
        <f t="shared" si="1"/>
        <v>4629848.01</v>
      </c>
      <c r="J21" s="30">
        <v>60360339.009999998</v>
      </c>
      <c r="K21" s="23">
        <f t="shared" si="2"/>
        <v>481.27817125163648</v>
      </c>
      <c r="L21" s="23">
        <f t="shared" si="3"/>
        <v>259.94082464859093</v>
      </c>
      <c r="M21" s="28">
        <f t="shared" si="4"/>
        <v>741.21899590022736</v>
      </c>
    </row>
    <row r="22" spans="1:13" ht="15" customHeight="1">
      <c r="A22" s="27" t="s">
        <v>44</v>
      </c>
      <c r="B22" s="21" t="s">
        <v>1</v>
      </c>
      <c r="C22" s="22">
        <v>144258</v>
      </c>
      <c r="D22" s="30">
        <v>56909537.390000001</v>
      </c>
      <c r="E22" s="31">
        <v>2151323.48</v>
      </c>
      <c r="F22" s="30">
        <f t="shared" si="0"/>
        <v>54758213.910000004</v>
      </c>
      <c r="G22" s="30">
        <v>7109295.5</v>
      </c>
      <c r="H22" s="30">
        <v>3113092.48</v>
      </c>
      <c r="I22" s="30">
        <f t="shared" si="1"/>
        <v>3996203.02</v>
      </c>
      <c r="J22" s="30">
        <v>11646349.210000001</v>
      </c>
      <c r="K22" s="23">
        <f t="shared" si="2"/>
        <v>407.28706158410631</v>
      </c>
      <c r="L22" s="23">
        <f t="shared" si="3"/>
        <v>80.732778840688212</v>
      </c>
      <c r="M22" s="28">
        <f t="shared" si="4"/>
        <v>488.01984042479455</v>
      </c>
    </row>
    <row r="23" spans="1:13" ht="15" customHeight="1">
      <c r="A23" s="27" t="s">
        <v>46</v>
      </c>
      <c r="B23" s="21" t="s">
        <v>3</v>
      </c>
      <c r="C23" s="22">
        <v>113457</v>
      </c>
      <c r="D23" s="30">
        <v>42720288.609999999</v>
      </c>
      <c r="E23" s="31">
        <v>2180443.5099999998</v>
      </c>
      <c r="F23" s="30">
        <f t="shared" si="0"/>
        <v>40539845.100000001</v>
      </c>
      <c r="G23" s="30">
        <v>4067139.45</v>
      </c>
      <c r="H23" s="30">
        <v>2545885.96</v>
      </c>
      <c r="I23" s="30">
        <f t="shared" si="1"/>
        <v>1521253.4900000002</v>
      </c>
      <c r="J23" s="30">
        <v>17187368.120000001</v>
      </c>
      <c r="K23" s="23">
        <f t="shared" si="2"/>
        <v>370.72281648554082</v>
      </c>
      <c r="L23" s="23">
        <f t="shared" si="3"/>
        <v>151.48794803317557</v>
      </c>
      <c r="M23" s="28">
        <f t="shared" si="4"/>
        <v>522.21076451871636</v>
      </c>
    </row>
    <row r="24" spans="1:13" ht="15" customHeight="1">
      <c r="A24" s="27" t="s">
        <v>38</v>
      </c>
      <c r="B24" s="21" t="s">
        <v>5</v>
      </c>
      <c r="C24" s="22">
        <v>212879</v>
      </c>
      <c r="D24" s="30">
        <v>85157612.469999999</v>
      </c>
      <c r="E24" s="31">
        <v>2350755.64</v>
      </c>
      <c r="F24" s="30">
        <f t="shared" si="0"/>
        <v>82806856.829999998</v>
      </c>
      <c r="G24" s="30">
        <v>8375084.6600000001</v>
      </c>
      <c r="H24" s="30">
        <v>4445913.79</v>
      </c>
      <c r="I24" s="30">
        <f t="shared" si="1"/>
        <v>3929170.87</v>
      </c>
      <c r="J24" s="30">
        <v>38538750.920000002</v>
      </c>
      <c r="K24" s="23">
        <f t="shared" si="2"/>
        <v>407.44285580071312</v>
      </c>
      <c r="L24" s="23">
        <f t="shared" si="3"/>
        <v>181.03594492646059</v>
      </c>
      <c r="M24" s="28">
        <f t="shared" si="4"/>
        <v>588.47880072717373</v>
      </c>
    </row>
    <row r="25" spans="1:13" ht="15" customHeight="1">
      <c r="A25" s="27" t="s">
        <v>49</v>
      </c>
      <c r="B25" s="21" t="s">
        <v>3</v>
      </c>
      <c r="C25" s="22">
        <v>57811</v>
      </c>
      <c r="D25" s="30">
        <v>20076320.82</v>
      </c>
      <c r="E25" s="31">
        <v>0</v>
      </c>
      <c r="F25" s="30">
        <f t="shared" si="0"/>
        <v>20076320.82</v>
      </c>
      <c r="G25" s="30">
        <v>320870.42</v>
      </c>
      <c r="H25" s="30"/>
      <c r="I25" s="30">
        <f t="shared" si="1"/>
        <v>320870.42</v>
      </c>
      <c r="J25" s="30">
        <v>6075874.5899999999</v>
      </c>
      <c r="K25" s="23">
        <f t="shared" si="2"/>
        <v>352.82543529778076</v>
      </c>
      <c r="L25" s="23">
        <f t="shared" si="3"/>
        <v>105.09893601563716</v>
      </c>
      <c r="M25" s="28">
        <f t="shared" si="4"/>
        <v>457.92437131341791</v>
      </c>
    </row>
    <row r="26" spans="1:13" ht="15" customHeight="1">
      <c r="A26" s="27" t="s">
        <v>28</v>
      </c>
      <c r="B26" s="21" t="s">
        <v>5</v>
      </c>
      <c r="C26" s="22">
        <v>62940</v>
      </c>
      <c r="D26" s="30">
        <v>22585166.960000001</v>
      </c>
      <c r="E26" s="31">
        <v>0</v>
      </c>
      <c r="F26" s="30">
        <f t="shared" si="0"/>
        <v>22585166.960000001</v>
      </c>
      <c r="G26" s="30">
        <v>511117.71</v>
      </c>
      <c r="H26" s="30"/>
      <c r="I26" s="30">
        <f t="shared" si="1"/>
        <v>511117.71</v>
      </c>
      <c r="J26" s="30">
        <v>9946289.4100000001</v>
      </c>
      <c r="K26" s="23">
        <f t="shared" si="2"/>
        <v>366.95717619955514</v>
      </c>
      <c r="L26" s="23">
        <f t="shared" si="3"/>
        <v>158.02811264696535</v>
      </c>
      <c r="M26" s="28">
        <f t="shared" si="4"/>
        <v>524.98528884652046</v>
      </c>
    </row>
    <row r="27" spans="1:13" ht="15" customHeight="1">
      <c r="A27" s="27" t="s">
        <v>40</v>
      </c>
      <c r="B27" s="21" t="s">
        <v>6</v>
      </c>
      <c r="C27" s="22">
        <v>571026</v>
      </c>
      <c r="D27" s="30">
        <v>249991938.25999999</v>
      </c>
      <c r="E27" s="31">
        <v>8607395.0500000007</v>
      </c>
      <c r="F27" s="30">
        <f t="shared" si="0"/>
        <v>241384543.20999998</v>
      </c>
      <c r="G27" s="30">
        <v>21379467.539999999</v>
      </c>
      <c r="H27" s="30">
        <v>12483264.83</v>
      </c>
      <c r="I27" s="30">
        <f t="shared" si="1"/>
        <v>8896202.709999999</v>
      </c>
      <c r="J27" s="30">
        <v>66049499.810000002</v>
      </c>
      <c r="K27" s="23">
        <f t="shared" si="2"/>
        <v>438.30008777183525</v>
      </c>
      <c r="L27" s="23">
        <f t="shared" si="3"/>
        <v>115.66811285300494</v>
      </c>
      <c r="M27" s="28">
        <f t="shared" si="4"/>
        <v>553.96820062484016</v>
      </c>
    </row>
    <row r="28" spans="1:13" ht="15" customHeight="1">
      <c r="A28" s="27" t="s">
        <v>22</v>
      </c>
      <c r="B28" s="21" t="s">
        <v>6</v>
      </c>
      <c r="C28" s="22">
        <v>141463</v>
      </c>
      <c r="D28" s="30">
        <v>164900233.99000001</v>
      </c>
      <c r="E28" s="31">
        <v>2241421.2999999998</v>
      </c>
      <c r="F28" s="30">
        <f t="shared" si="0"/>
        <v>162658812.69</v>
      </c>
      <c r="G28" s="30">
        <v>12086902.92</v>
      </c>
      <c r="H28" s="30">
        <v>3150774.4699999997</v>
      </c>
      <c r="I28" s="30">
        <f t="shared" si="1"/>
        <v>8936128.4499999993</v>
      </c>
      <c r="J28" s="30">
        <v>59675522.659999996</v>
      </c>
      <c r="K28" s="23">
        <f t="shared" si="2"/>
        <v>1213.0022772032262</v>
      </c>
      <c r="L28" s="23">
        <f t="shared" si="3"/>
        <v>421.84544835045205</v>
      </c>
      <c r="M28" s="28">
        <f t="shared" si="4"/>
        <v>1634.8477255536782</v>
      </c>
    </row>
    <row r="29" spans="1:13" ht="15" customHeight="1">
      <c r="A29" s="27" t="s">
        <v>25</v>
      </c>
      <c r="B29" s="21" t="s">
        <v>6</v>
      </c>
      <c r="C29" s="22">
        <v>80630</v>
      </c>
      <c r="D29" s="30">
        <v>65891807.670000002</v>
      </c>
      <c r="E29" s="31">
        <v>789827.61</v>
      </c>
      <c r="F29" s="30">
        <f t="shared" si="0"/>
        <v>65101980.060000002</v>
      </c>
      <c r="G29" s="30">
        <v>6612604.54</v>
      </c>
      <c r="H29" s="30">
        <v>1758255.0299999998</v>
      </c>
      <c r="I29" s="30">
        <f t="shared" si="1"/>
        <v>4854349.51</v>
      </c>
      <c r="J29" s="30">
        <v>26144023.690000001</v>
      </c>
      <c r="K29" s="23">
        <f t="shared" si="2"/>
        <v>867.6215995287115</v>
      </c>
      <c r="L29" s="23">
        <f t="shared" si="3"/>
        <v>324.24685216420687</v>
      </c>
      <c r="M29" s="28">
        <f t="shared" si="4"/>
        <v>1191.8684516929184</v>
      </c>
    </row>
    <row r="30" spans="1:13" ht="15" customHeight="1">
      <c r="A30" s="27" t="s">
        <v>26</v>
      </c>
      <c r="B30" s="21" t="s">
        <v>0</v>
      </c>
      <c r="C30" s="22">
        <v>60592</v>
      </c>
      <c r="D30" s="30">
        <v>29412780.859999999</v>
      </c>
      <c r="E30" s="31">
        <v>0</v>
      </c>
      <c r="F30" s="30">
        <f t="shared" si="0"/>
        <v>29412780.859999999</v>
      </c>
      <c r="G30" s="30">
        <v>745390.8</v>
      </c>
      <c r="H30" s="30"/>
      <c r="I30" s="30">
        <f t="shared" si="1"/>
        <v>745390.8</v>
      </c>
      <c r="J30" s="30">
        <v>11329269.5</v>
      </c>
      <c r="K30" s="23">
        <f t="shared" si="2"/>
        <v>497.72530466068127</v>
      </c>
      <c r="L30" s="23">
        <f t="shared" si="3"/>
        <v>186.97632525745973</v>
      </c>
      <c r="M30" s="28">
        <f t="shared" si="4"/>
        <v>684.70162991814095</v>
      </c>
    </row>
    <row r="31" spans="1:13" ht="15" customHeight="1">
      <c r="A31" s="27" t="s">
        <v>30</v>
      </c>
      <c r="B31" s="21" t="s">
        <v>5</v>
      </c>
      <c r="C31" s="22">
        <v>88364</v>
      </c>
      <c r="D31" s="30">
        <v>53611511.840000004</v>
      </c>
      <c r="E31" s="31">
        <v>1312810.99</v>
      </c>
      <c r="F31" s="30">
        <f t="shared" si="0"/>
        <v>52298700.850000001</v>
      </c>
      <c r="G31" s="30">
        <v>3023982.27</v>
      </c>
      <c r="H31" s="30">
        <v>1943694.48</v>
      </c>
      <c r="I31" s="30">
        <f t="shared" si="1"/>
        <v>1080287.79</v>
      </c>
      <c r="J31" s="30">
        <v>16390196.34</v>
      </c>
      <c r="K31" s="23">
        <f t="shared" si="2"/>
        <v>604.0807188447784</v>
      </c>
      <c r="L31" s="23">
        <f t="shared" si="3"/>
        <v>185.48499773663482</v>
      </c>
      <c r="M31" s="28">
        <f t="shared" si="4"/>
        <v>789.5657165814132</v>
      </c>
    </row>
    <row r="32" spans="1:13" ht="15" customHeight="1">
      <c r="A32" s="27" t="s">
        <v>34</v>
      </c>
      <c r="B32" s="21" t="s">
        <v>2</v>
      </c>
      <c r="C32" s="22">
        <v>94925</v>
      </c>
      <c r="D32" s="30">
        <v>44738186.530000001</v>
      </c>
      <c r="E32" s="31">
        <v>1296230.3600000001</v>
      </c>
      <c r="F32" s="30">
        <f t="shared" si="0"/>
        <v>43441956.170000002</v>
      </c>
      <c r="G32" s="30">
        <v>2575118.44</v>
      </c>
      <c r="H32" s="30">
        <v>2088394.6700000002</v>
      </c>
      <c r="I32" s="30">
        <f t="shared" si="1"/>
        <v>486723.76999999979</v>
      </c>
      <c r="J32" s="30">
        <v>16039120.07</v>
      </c>
      <c r="K32" s="23">
        <f t="shared" si="2"/>
        <v>462.77250397682388</v>
      </c>
      <c r="L32" s="23">
        <f t="shared" si="3"/>
        <v>168.96623723992627</v>
      </c>
      <c r="M32" s="28">
        <f t="shared" si="4"/>
        <v>631.73874121675021</v>
      </c>
    </row>
    <row r="33" spans="1:13" ht="15" customHeight="1">
      <c r="A33" s="27" t="s">
        <v>47</v>
      </c>
      <c r="B33" s="21" t="s">
        <v>5</v>
      </c>
      <c r="C33" s="22">
        <v>95174</v>
      </c>
      <c r="D33" s="30">
        <v>25904750.859999999</v>
      </c>
      <c r="E33" s="31">
        <v>1174113.8999999999</v>
      </c>
      <c r="F33" s="30">
        <f t="shared" si="0"/>
        <v>24730636.960000001</v>
      </c>
      <c r="G33" s="30">
        <v>2691096.1</v>
      </c>
      <c r="H33" s="30">
        <v>2085504.61</v>
      </c>
      <c r="I33" s="30">
        <f t="shared" si="1"/>
        <v>605591.49</v>
      </c>
      <c r="J33" s="30">
        <v>14278684.630000001</v>
      </c>
      <c r="K33" s="23">
        <f t="shared" si="2"/>
        <v>266.2095577573707</v>
      </c>
      <c r="L33" s="23">
        <f t="shared" si="3"/>
        <v>150.02715689158805</v>
      </c>
      <c r="M33" s="28">
        <f t="shared" si="4"/>
        <v>416.23671464895875</v>
      </c>
    </row>
    <row r="34" spans="1:13" ht="15" customHeight="1">
      <c r="A34" s="27" t="s">
        <v>37</v>
      </c>
      <c r="B34" s="21" t="s">
        <v>5</v>
      </c>
      <c r="C34" s="22">
        <v>68037</v>
      </c>
      <c r="D34" s="30">
        <v>26149621.329999998</v>
      </c>
      <c r="E34" s="31">
        <v>0</v>
      </c>
      <c r="F34" s="30">
        <f t="shared" si="0"/>
        <v>26149621.329999998</v>
      </c>
      <c r="G34" s="30">
        <v>761249.51</v>
      </c>
      <c r="H34" s="30"/>
      <c r="I34" s="30">
        <f t="shared" si="1"/>
        <v>761249.51</v>
      </c>
      <c r="J34" s="30">
        <v>10095951.73</v>
      </c>
      <c r="K34" s="23">
        <f t="shared" si="2"/>
        <v>395.53288416596854</v>
      </c>
      <c r="L34" s="23">
        <f t="shared" si="3"/>
        <v>148.389137234152</v>
      </c>
      <c r="M34" s="28">
        <f t="shared" si="4"/>
        <v>543.92202140012057</v>
      </c>
    </row>
    <row r="35" spans="1:13" ht="15" customHeight="1">
      <c r="A35" s="27" t="s">
        <v>35</v>
      </c>
      <c r="B35" s="21" t="s">
        <v>7</v>
      </c>
      <c r="C35" s="22">
        <v>688711</v>
      </c>
      <c r="D35" s="30">
        <v>302768025.00999999</v>
      </c>
      <c r="E35" s="31">
        <v>14021022.220000001</v>
      </c>
      <c r="F35" s="30">
        <f t="shared" si="0"/>
        <v>288747002.78999996</v>
      </c>
      <c r="G35" s="30">
        <v>26882063.390000001</v>
      </c>
      <c r="H35" s="30">
        <v>14894420.739999998</v>
      </c>
      <c r="I35" s="30">
        <f t="shared" si="1"/>
        <v>11987642.650000002</v>
      </c>
      <c r="J35" s="30">
        <v>133006454.79000001</v>
      </c>
      <c r="K35" s="23">
        <f t="shared" si="2"/>
        <v>436.66304943583003</v>
      </c>
      <c r="L35" s="23">
        <f t="shared" si="3"/>
        <v>193.12375552299878</v>
      </c>
      <c r="M35" s="28">
        <f t="shared" si="4"/>
        <v>629.78680495882884</v>
      </c>
    </row>
    <row r="36" spans="1:13" ht="15" customHeight="1">
      <c r="A36" s="27" t="s">
        <v>24</v>
      </c>
      <c r="B36" s="21" t="s">
        <v>6</v>
      </c>
      <c r="C36" s="22">
        <v>68262</v>
      </c>
      <c r="D36" s="30">
        <v>46277068.689999998</v>
      </c>
      <c r="E36" s="31">
        <v>0</v>
      </c>
      <c r="F36" s="30">
        <f t="shared" si="0"/>
        <v>46277068.689999998</v>
      </c>
      <c r="G36" s="30">
        <v>1105289.72</v>
      </c>
      <c r="H36" s="30"/>
      <c r="I36" s="30">
        <f t="shared" si="1"/>
        <v>1105289.72</v>
      </c>
      <c r="J36" s="30">
        <v>23584984.359999999</v>
      </c>
      <c r="K36" s="23">
        <f t="shared" si="2"/>
        <v>694.12496572031284</v>
      </c>
      <c r="L36" s="23">
        <f t="shared" si="3"/>
        <v>345.50678796402099</v>
      </c>
      <c r="M36" s="28">
        <f t="shared" si="4"/>
        <v>1039.6317536843339</v>
      </c>
    </row>
    <row r="37" spans="1:13" ht="15" customHeight="1">
      <c r="A37" s="27" t="s">
        <v>29</v>
      </c>
      <c r="B37" s="21" t="s">
        <v>7</v>
      </c>
      <c r="C37" s="22">
        <v>52617</v>
      </c>
      <c r="D37" s="30">
        <v>16361473.76</v>
      </c>
      <c r="E37" s="31">
        <v>0</v>
      </c>
      <c r="F37" s="30">
        <f t="shared" si="0"/>
        <v>16361473.76</v>
      </c>
      <c r="G37" s="30">
        <v>328446.13</v>
      </c>
      <c r="H37" s="30"/>
      <c r="I37" s="30">
        <f t="shared" si="1"/>
        <v>328446.13</v>
      </c>
      <c r="J37" s="30">
        <v>6316072.5099999998</v>
      </c>
      <c r="K37" s="23">
        <f t="shared" si="2"/>
        <v>317.19634129653917</v>
      </c>
      <c r="L37" s="23">
        <f t="shared" si="3"/>
        <v>120.03862839006405</v>
      </c>
      <c r="M37" s="28">
        <f t="shared" si="4"/>
        <v>437.23496968660322</v>
      </c>
    </row>
  </sheetData>
  <sortState ref="A10:M37">
    <sortCondition ref="A10:A37"/>
  </sortState>
  <mergeCells count="4">
    <mergeCell ref="A3:M3"/>
    <mergeCell ref="A4:M4"/>
    <mergeCell ref="D8:J8"/>
    <mergeCell ref="K8:M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8" fitToHeight="10" orientation="portrait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zoomScaleNormal="100" workbookViewId="0">
      <selection activeCell="R26" sqref="R26"/>
    </sheetView>
  </sheetViews>
  <sheetFormatPr baseColWidth="10" defaultColWidth="7.140625" defaultRowHeight="15"/>
  <cols>
    <col min="1" max="1" width="30.7109375" style="32" customWidth="1"/>
    <col min="2" max="2" width="15.7109375" style="32" customWidth="1"/>
    <col min="3" max="3" width="11" style="18" customWidth="1"/>
    <col min="4" max="4" width="14.140625" style="32" hidden="1" customWidth="1"/>
    <col min="5" max="5" width="12.7109375" style="32" hidden="1" customWidth="1"/>
    <col min="6" max="6" width="14.42578125" style="32" hidden="1" customWidth="1"/>
    <col min="7" max="7" width="14.28515625" style="20" hidden="1" customWidth="1"/>
    <col min="8" max="8" width="12.7109375" style="32" hidden="1" customWidth="1"/>
    <col min="9" max="9" width="13.5703125" style="32" hidden="1" customWidth="1"/>
    <col min="10" max="10" width="13.7109375" style="32" hidden="1" customWidth="1"/>
    <col min="11" max="11" width="16.5703125" style="32" customWidth="1"/>
    <col min="12" max="12" width="15.42578125" style="32" customWidth="1"/>
    <col min="13" max="13" width="18.140625" style="32" customWidth="1"/>
    <col min="14" max="14" width="7.140625" style="32" customWidth="1"/>
    <col min="15" max="16384" width="7.140625" style="32"/>
  </cols>
  <sheetData>
    <row r="1" spans="1:13" s="1" customFormat="1">
      <c r="C1" s="2"/>
      <c r="D1" s="3"/>
      <c r="E1" s="3"/>
      <c r="F1" s="3"/>
      <c r="G1" s="3"/>
      <c r="H1" s="3"/>
      <c r="I1" s="3"/>
      <c r="J1" s="3"/>
      <c r="K1" s="3"/>
      <c r="M1" s="4"/>
    </row>
    <row r="2" spans="1:13" s="1" customFormat="1" ht="24" customHeight="1">
      <c r="A2" s="5"/>
      <c r="B2" s="5"/>
      <c r="C2" s="6"/>
      <c r="D2" s="5"/>
      <c r="E2" s="5"/>
      <c r="F2" s="5"/>
      <c r="G2" s="19"/>
      <c r="H2" s="5"/>
      <c r="I2" s="5"/>
      <c r="J2" s="5"/>
      <c r="K2" s="5"/>
      <c r="L2" s="5"/>
      <c r="M2" s="5"/>
    </row>
    <row r="3" spans="1:13" s="1" customFormat="1" ht="39" customHeight="1">
      <c r="A3" s="33" t="s">
        <v>53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1" customFormat="1" ht="20.25">
      <c r="A4" s="34" t="s">
        <v>52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1" customFormat="1">
      <c r="A5" s="7" t="s">
        <v>48</v>
      </c>
      <c r="B5" s="7"/>
      <c r="C5" s="8"/>
      <c r="D5" s="9"/>
      <c r="E5" s="9"/>
      <c r="F5" s="9"/>
      <c r="G5" s="9"/>
      <c r="H5" s="9"/>
      <c r="I5" s="9"/>
      <c r="J5" s="9"/>
      <c r="K5" s="9"/>
      <c r="L5" s="10"/>
      <c r="M5" s="11"/>
    </row>
    <row r="6" spans="1:13" s="1" customFormat="1">
      <c r="A6" s="12" t="s">
        <v>8</v>
      </c>
      <c r="B6" s="13"/>
      <c r="C6" s="14"/>
      <c r="D6" s="15"/>
      <c r="E6" s="15"/>
      <c r="F6" s="15"/>
      <c r="G6" s="15"/>
      <c r="H6" s="15"/>
      <c r="I6" s="15"/>
      <c r="J6" s="10"/>
      <c r="K6" s="15"/>
      <c r="L6" s="10"/>
      <c r="M6" s="11"/>
    </row>
    <row r="7" spans="1:13" s="1" customFormat="1">
      <c r="A7" s="12"/>
      <c r="B7" s="13"/>
      <c r="C7" s="14"/>
      <c r="D7" s="15"/>
      <c r="E7" s="15"/>
      <c r="F7" s="15"/>
      <c r="G7" s="15"/>
      <c r="H7" s="15"/>
      <c r="I7" s="15"/>
      <c r="J7" s="10"/>
      <c r="K7" s="15"/>
      <c r="L7" s="10"/>
      <c r="M7" s="11"/>
    </row>
    <row r="8" spans="1:13" s="1" customFormat="1">
      <c r="A8" s="16"/>
      <c r="B8" s="16"/>
      <c r="C8" s="17"/>
      <c r="D8" s="35" t="s">
        <v>9</v>
      </c>
      <c r="E8" s="36"/>
      <c r="F8" s="36"/>
      <c r="G8" s="36"/>
      <c r="H8" s="36"/>
      <c r="I8" s="36"/>
      <c r="J8" s="37"/>
      <c r="K8" s="38" t="s">
        <v>10</v>
      </c>
      <c r="L8" s="39"/>
      <c r="M8" s="40"/>
    </row>
    <row r="9" spans="1:13" s="1" customFormat="1" ht="45">
      <c r="A9" s="24" t="s">
        <v>11</v>
      </c>
      <c r="B9" s="24" t="s">
        <v>12</v>
      </c>
      <c r="C9" s="24" t="s">
        <v>13</v>
      </c>
      <c r="D9" s="29" t="s">
        <v>14</v>
      </c>
      <c r="E9" s="29" t="s">
        <v>15</v>
      </c>
      <c r="F9" s="29" t="s">
        <v>50</v>
      </c>
      <c r="G9" s="29" t="s">
        <v>16</v>
      </c>
      <c r="H9" s="29" t="s">
        <v>17</v>
      </c>
      <c r="I9" s="29" t="s">
        <v>51</v>
      </c>
      <c r="J9" s="29" t="s">
        <v>18</v>
      </c>
      <c r="K9" s="25" t="s">
        <v>19</v>
      </c>
      <c r="L9" s="25" t="s">
        <v>18</v>
      </c>
      <c r="M9" s="26" t="s">
        <v>20</v>
      </c>
    </row>
    <row r="10" spans="1:13" ht="15" customHeight="1">
      <c r="A10" s="27" t="s">
        <v>22</v>
      </c>
      <c r="B10" s="21" t="s">
        <v>6</v>
      </c>
      <c r="C10" s="22">
        <v>141463</v>
      </c>
      <c r="D10" s="30">
        <v>164900233.99000001</v>
      </c>
      <c r="E10" s="31">
        <v>2241421.2999999998</v>
      </c>
      <c r="F10" s="30">
        <f t="shared" ref="F10:F37" si="0">D10-E10</f>
        <v>162658812.69</v>
      </c>
      <c r="G10" s="30">
        <v>12086902.92</v>
      </c>
      <c r="H10" s="30">
        <v>3150774.4699999997</v>
      </c>
      <c r="I10" s="30">
        <f t="shared" ref="I10:I37" si="1">G10-H10</f>
        <v>8936128.4499999993</v>
      </c>
      <c r="J10" s="30">
        <v>59675522.659999996</v>
      </c>
      <c r="K10" s="23">
        <f>(F10+I10)/C10</f>
        <v>1213.0022772032262</v>
      </c>
      <c r="L10" s="23">
        <f>J10/C10</f>
        <v>421.84544835045205</v>
      </c>
      <c r="M10" s="28">
        <f>K10+L10</f>
        <v>1634.8477255536782</v>
      </c>
    </row>
    <row r="11" spans="1:13" ht="15" customHeight="1">
      <c r="A11" s="27" t="s">
        <v>21</v>
      </c>
      <c r="B11" s="21" t="s">
        <v>6</v>
      </c>
      <c r="C11" s="22">
        <v>67012</v>
      </c>
      <c r="D11" s="30">
        <v>60073081.310000002</v>
      </c>
      <c r="E11" s="31">
        <v>0</v>
      </c>
      <c r="F11" s="30">
        <f t="shared" si="0"/>
        <v>60073081.310000002</v>
      </c>
      <c r="G11" s="30">
        <v>11296019.75</v>
      </c>
      <c r="H11" s="30"/>
      <c r="I11" s="30">
        <f t="shared" si="1"/>
        <v>11296019.75</v>
      </c>
      <c r="J11" s="30">
        <v>25180919.890000001</v>
      </c>
      <c r="K11" s="23">
        <f t="shared" ref="K11:K37" si="2">(F11+I11)/C11</f>
        <v>1065.0197137826062</v>
      </c>
      <c r="L11" s="23">
        <f t="shared" ref="L11:L37" si="3">J11/C11</f>
        <v>375.76732361368113</v>
      </c>
      <c r="M11" s="28">
        <f t="shared" ref="M11:M37" si="4">K11+L11</f>
        <v>1440.7870373962874</v>
      </c>
    </row>
    <row r="12" spans="1:13" ht="15" customHeight="1">
      <c r="A12" s="27" t="s">
        <v>23</v>
      </c>
      <c r="B12" s="21" t="s">
        <v>6</v>
      </c>
      <c r="C12" s="22">
        <v>67746</v>
      </c>
      <c r="D12" s="30">
        <v>62837809.399999999</v>
      </c>
      <c r="E12" s="31">
        <v>0</v>
      </c>
      <c r="F12" s="30">
        <f t="shared" si="0"/>
        <v>62837809.399999999</v>
      </c>
      <c r="G12" s="30">
        <v>2334658.94</v>
      </c>
      <c r="H12" s="30"/>
      <c r="I12" s="30">
        <f t="shared" si="1"/>
        <v>2334658.94</v>
      </c>
      <c r="J12" s="30">
        <v>21111202.699999999</v>
      </c>
      <c r="K12" s="23">
        <f t="shared" si="2"/>
        <v>962.0120500103327</v>
      </c>
      <c r="L12" s="23">
        <f t="shared" si="3"/>
        <v>311.62286629468895</v>
      </c>
      <c r="M12" s="28">
        <f t="shared" si="4"/>
        <v>1273.6349163050218</v>
      </c>
    </row>
    <row r="13" spans="1:13" ht="15" customHeight="1">
      <c r="A13" s="27" t="s">
        <v>25</v>
      </c>
      <c r="B13" s="21" t="s">
        <v>6</v>
      </c>
      <c r="C13" s="22">
        <v>80630</v>
      </c>
      <c r="D13" s="30">
        <v>65891807.670000002</v>
      </c>
      <c r="E13" s="31">
        <v>789827.61</v>
      </c>
      <c r="F13" s="30">
        <f t="shared" si="0"/>
        <v>65101980.060000002</v>
      </c>
      <c r="G13" s="30">
        <v>6612604.54</v>
      </c>
      <c r="H13" s="30">
        <v>1758255.0299999998</v>
      </c>
      <c r="I13" s="30">
        <f t="shared" si="1"/>
        <v>4854349.51</v>
      </c>
      <c r="J13" s="30">
        <v>26144023.690000001</v>
      </c>
      <c r="K13" s="23">
        <f t="shared" si="2"/>
        <v>867.6215995287115</v>
      </c>
      <c r="L13" s="23">
        <f t="shared" si="3"/>
        <v>324.24685216420687</v>
      </c>
      <c r="M13" s="28">
        <f t="shared" si="4"/>
        <v>1191.8684516929184</v>
      </c>
    </row>
    <row r="14" spans="1:13" ht="15" customHeight="1">
      <c r="A14" s="27" t="s">
        <v>24</v>
      </c>
      <c r="B14" s="21" t="s">
        <v>6</v>
      </c>
      <c r="C14" s="22">
        <v>68262</v>
      </c>
      <c r="D14" s="30">
        <v>46277068.689999998</v>
      </c>
      <c r="E14" s="31">
        <v>0</v>
      </c>
      <c r="F14" s="30">
        <f t="shared" si="0"/>
        <v>46277068.689999998</v>
      </c>
      <c r="G14" s="30">
        <v>1105289.72</v>
      </c>
      <c r="H14" s="30"/>
      <c r="I14" s="30">
        <f t="shared" si="1"/>
        <v>1105289.72</v>
      </c>
      <c r="J14" s="30">
        <v>23584984.359999999</v>
      </c>
      <c r="K14" s="23">
        <f t="shared" si="2"/>
        <v>694.12496572031284</v>
      </c>
      <c r="L14" s="23">
        <f t="shared" si="3"/>
        <v>345.50678796402099</v>
      </c>
      <c r="M14" s="28">
        <f t="shared" si="4"/>
        <v>1039.6317536843339</v>
      </c>
    </row>
    <row r="15" spans="1:13" ht="15" customHeight="1">
      <c r="A15" s="27" t="s">
        <v>27</v>
      </c>
      <c r="B15" s="21" t="s">
        <v>6</v>
      </c>
      <c r="C15" s="22">
        <v>75396</v>
      </c>
      <c r="D15" s="30">
        <v>43390267.100000001</v>
      </c>
      <c r="E15" s="31">
        <v>780547.74</v>
      </c>
      <c r="F15" s="30">
        <f t="shared" si="0"/>
        <v>42609719.359999999</v>
      </c>
      <c r="G15" s="30">
        <v>4321019.1900000004</v>
      </c>
      <c r="H15" s="30">
        <v>1932468.49</v>
      </c>
      <c r="I15" s="30">
        <f t="shared" si="1"/>
        <v>2388550.7000000002</v>
      </c>
      <c r="J15" s="30">
        <v>20248205.23</v>
      </c>
      <c r="K15" s="23">
        <f t="shared" si="2"/>
        <v>596.82569446654998</v>
      </c>
      <c r="L15" s="23">
        <f t="shared" si="3"/>
        <v>268.558083054804</v>
      </c>
      <c r="M15" s="28">
        <f t="shared" si="4"/>
        <v>865.38377752135398</v>
      </c>
    </row>
    <row r="16" spans="1:13" ht="15" customHeight="1">
      <c r="A16" s="27" t="s">
        <v>30</v>
      </c>
      <c r="B16" s="21" t="s">
        <v>5</v>
      </c>
      <c r="C16" s="22">
        <v>88364</v>
      </c>
      <c r="D16" s="30">
        <v>53611511.840000004</v>
      </c>
      <c r="E16" s="31">
        <v>1312810.99</v>
      </c>
      <c r="F16" s="30">
        <f t="shared" si="0"/>
        <v>52298700.850000001</v>
      </c>
      <c r="G16" s="30">
        <v>3023982.27</v>
      </c>
      <c r="H16" s="30">
        <v>1943694.48</v>
      </c>
      <c r="I16" s="30">
        <f t="shared" si="1"/>
        <v>1080287.79</v>
      </c>
      <c r="J16" s="30">
        <v>16390196.34</v>
      </c>
      <c r="K16" s="23">
        <f t="shared" si="2"/>
        <v>604.0807188447784</v>
      </c>
      <c r="L16" s="23">
        <f t="shared" si="3"/>
        <v>185.48499773663482</v>
      </c>
      <c r="M16" s="28">
        <f t="shared" si="4"/>
        <v>789.5657165814132</v>
      </c>
    </row>
    <row r="17" spans="1:13" ht="15" customHeight="1">
      <c r="A17" s="27" t="s">
        <v>31</v>
      </c>
      <c r="B17" s="21" t="s">
        <v>0</v>
      </c>
      <c r="C17" s="22">
        <v>232208</v>
      </c>
      <c r="D17" s="30">
        <v>112276524.97</v>
      </c>
      <c r="E17" s="31">
        <v>5149731.3899999997</v>
      </c>
      <c r="F17" s="30">
        <f t="shared" si="0"/>
        <v>107126793.58</v>
      </c>
      <c r="G17" s="30">
        <v>9740359.0299999993</v>
      </c>
      <c r="H17" s="30">
        <v>5110511.0199999996</v>
      </c>
      <c r="I17" s="30">
        <f t="shared" si="1"/>
        <v>4629848.01</v>
      </c>
      <c r="J17" s="30">
        <v>60360339.009999998</v>
      </c>
      <c r="K17" s="23">
        <f t="shared" si="2"/>
        <v>481.27817125163648</v>
      </c>
      <c r="L17" s="23">
        <f t="shared" si="3"/>
        <v>259.94082464859093</v>
      </c>
      <c r="M17" s="28">
        <f t="shared" si="4"/>
        <v>741.21899590022736</v>
      </c>
    </row>
    <row r="18" spans="1:13" ht="15" customHeight="1">
      <c r="A18" s="27" t="s">
        <v>26</v>
      </c>
      <c r="B18" s="21" t="s">
        <v>0</v>
      </c>
      <c r="C18" s="22">
        <v>60592</v>
      </c>
      <c r="D18" s="30">
        <v>29412780.859999999</v>
      </c>
      <c r="E18" s="31">
        <v>0</v>
      </c>
      <c r="F18" s="30">
        <f t="shared" si="0"/>
        <v>29412780.859999999</v>
      </c>
      <c r="G18" s="30">
        <v>745390.8</v>
      </c>
      <c r="H18" s="30"/>
      <c r="I18" s="30">
        <f t="shared" si="1"/>
        <v>745390.8</v>
      </c>
      <c r="J18" s="30">
        <v>11329269.5</v>
      </c>
      <c r="K18" s="23">
        <f t="shared" si="2"/>
        <v>497.72530466068127</v>
      </c>
      <c r="L18" s="23">
        <f t="shared" si="3"/>
        <v>186.97632525745973</v>
      </c>
      <c r="M18" s="28">
        <f t="shared" si="4"/>
        <v>684.70162991814095</v>
      </c>
    </row>
    <row r="19" spans="1:13" ht="15" customHeight="1">
      <c r="A19" s="27" t="s">
        <v>36</v>
      </c>
      <c r="B19" s="21" t="s">
        <v>7</v>
      </c>
      <c r="C19" s="22">
        <v>75256</v>
      </c>
      <c r="D19" s="30">
        <v>36731098.399999999</v>
      </c>
      <c r="E19" s="31">
        <v>0</v>
      </c>
      <c r="F19" s="30">
        <f t="shared" si="0"/>
        <v>36731098.399999999</v>
      </c>
      <c r="G19" s="30">
        <v>1224577.07</v>
      </c>
      <c r="H19" s="30"/>
      <c r="I19" s="30">
        <f t="shared" si="1"/>
        <v>1224577.07</v>
      </c>
      <c r="J19" s="30">
        <v>11907271.02</v>
      </c>
      <c r="K19" s="23">
        <f t="shared" si="2"/>
        <v>504.35414412139892</v>
      </c>
      <c r="L19" s="23">
        <f t="shared" si="3"/>
        <v>158.22354390347613</v>
      </c>
      <c r="M19" s="28">
        <f t="shared" si="4"/>
        <v>662.57768802487499</v>
      </c>
    </row>
    <row r="20" spans="1:13" ht="15" customHeight="1">
      <c r="A20" s="27" t="s">
        <v>33</v>
      </c>
      <c r="B20" s="21" t="s">
        <v>2</v>
      </c>
      <c r="C20" s="22">
        <v>84710</v>
      </c>
      <c r="D20" s="30">
        <v>38848793.460000001</v>
      </c>
      <c r="E20" s="31">
        <v>944474.66</v>
      </c>
      <c r="F20" s="30">
        <f t="shared" si="0"/>
        <v>37904318.800000004</v>
      </c>
      <c r="G20" s="30">
        <v>3617204.68</v>
      </c>
      <c r="H20" s="30">
        <v>1989469.51</v>
      </c>
      <c r="I20" s="30">
        <f t="shared" si="1"/>
        <v>1627735.1700000002</v>
      </c>
      <c r="J20" s="30">
        <v>15849350.960000001</v>
      </c>
      <c r="K20" s="23">
        <f t="shared" si="2"/>
        <v>466.67517376933074</v>
      </c>
      <c r="L20" s="23">
        <f t="shared" si="3"/>
        <v>187.10129807578798</v>
      </c>
      <c r="M20" s="28">
        <f t="shared" si="4"/>
        <v>653.77647184511875</v>
      </c>
    </row>
    <row r="21" spans="1:13" ht="15" customHeight="1">
      <c r="A21" s="27" t="s">
        <v>32</v>
      </c>
      <c r="B21" s="21" t="s">
        <v>5</v>
      </c>
      <c r="C21" s="22">
        <v>116979</v>
      </c>
      <c r="D21" s="30">
        <v>53657993.899999999</v>
      </c>
      <c r="E21" s="31">
        <v>2088860.65</v>
      </c>
      <c r="F21" s="30">
        <f t="shared" si="0"/>
        <v>51569133.25</v>
      </c>
      <c r="G21" s="30">
        <v>4016953.61</v>
      </c>
      <c r="H21" s="30">
        <v>2491664.9699999997</v>
      </c>
      <c r="I21" s="30">
        <f t="shared" si="1"/>
        <v>1525288.6400000001</v>
      </c>
      <c r="J21" s="30">
        <v>23082470.739999998</v>
      </c>
      <c r="K21" s="23">
        <f t="shared" si="2"/>
        <v>453.87994332316055</v>
      </c>
      <c r="L21" s="23">
        <f t="shared" si="3"/>
        <v>197.32149137879446</v>
      </c>
      <c r="M21" s="28">
        <f t="shared" si="4"/>
        <v>651.20143470195501</v>
      </c>
    </row>
    <row r="22" spans="1:13" ht="15" customHeight="1">
      <c r="A22" s="27" t="s">
        <v>34</v>
      </c>
      <c r="B22" s="21" t="s">
        <v>2</v>
      </c>
      <c r="C22" s="22">
        <v>94925</v>
      </c>
      <c r="D22" s="30">
        <v>44738186.530000001</v>
      </c>
      <c r="E22" s="31">
        <v>1296230.3600000001</v>
      </c>
      <c r="F22" s="30">
        <f t="shared" si="0"/>
        <v>43441956.170000002</v>
      </c>
      <c r="G22" s="30">
        <v>2575118.44</v>
      </c>
      <c r="H22" s="30">
        <v>2088394.6700000002</v>
      </c>
      <c r="I22" s="30">
        <f t="shared" si="1"/>
        <v>486723.76999999979</v>
      </c>
      <c r="J22" s="30">
        <v>16039120.07</v>
      </c>
      <c r="K22" s="23">
        <f t="shared" si="2"/>
        <v>462.77250397682388</v>
      </c>
      <c r="L22" s="23">
        <f t="shared" si="3"/>
        <v>168.96623723992627</v>
      </c>
      <c r="M22" s="28">
        <f t="shared" si="4"/>
        <v>631.73874121675021</v>
      </c>
    </row>
    <row r="23" spans="1:13" ht="15" customHeight="1">
      <c r="A23" s="27" t="s">
        <v>35</v>
      </c>
      <c r="B23" s="21" t="s">
        <v>7</v>
      </c>
      <c r="C23" s="22">
        <v>688711</v>
      </c>
      <c r="D23" s="30">
        <v>302768025.00999999</v>
      </c>
      <c r="E23" s="31">
        <v>14021022.220000001</v>
      </c>
      <c r="F23" s="30">
        <f t="shared" si="0"/>
        <v>288747002.78999996</v>
      </c>
      <c r="G23" s="30">
        <v>26882063.390000001</v>
      </c>
      <c r="H23" s="30">
        <v>14894420.739999998</v>
      </c>
      <c r="I23" s="30">
        <f t="shared" si="1"/>
        <v>11987642.650000002</v>
      </c>
      <c r="J23" s="30">
        <v>133006454.79000001</v>
      </c>
      <c r="K23" s="23">
        <f t="shared" si="2"/>
        <v>436.66304943583003</v>
      </c>
      <c r="L23" s="23">
        <f t="shared" si="3"/>
        <v>193.12375552299878</v>
      </c>
      <c r="M23" s="28">
        <f t="shared" si="4"/>
        <v>629.78680495882884</v>
      </c>
    </row>
    <row r="24" spans="1:13" ht="15" customHeight="1">
      <c r="A24" s="27" t="s">
        <v>38</v>
      </c>
      <c r="B24" s="21" t="s">
        <v>5</v>
      </c>
      <c r="C24" s="22">
        <v>212879</v>
      </c>
      <c r="D24" s="30">
        <v>85157612.469999999</v>
      </c>
      <c r="E24" s="31">
        <v>2350755.64</v>
      </c>
      <c r="F24" s="30">
        <f t="shared" si="0"/>
        <v>82806856.829999998</v>
      </c>
      <c r="G24" s="30">
        <v>8375084.6600000001</v>
      </c>
      <c r="H24" s="30">
        <v>4445913.79</v>
      </c>
      <c r="I24" s="30">
        <f t="shared" si="1"/>
        <v>3929170.87</v>
      </c>
      <c r="J24" s="30">
        <v>38538750.920000002</v>
      </c>
      <c r="K24" s="23">
        <f t="shared" si="2"/>
        <v>407.44285580071312</v>
      </c>
      <c r="L24" s="23">
        <f t="shared" si="3"/>
        <v>181.03594492646059</v>
      </c>
      <c r="M24" s="28">
        <f t="shared" si="4"/>
        <v>588.47880072717373</v>
      </c>
    </row>
    <row r="25" spans="1:13" ht="15" customHeight="1">
      <c r="A25" s="27" t="s">
        <v>42</v>
      </c>
      <c r="B25" s="21" t="s">
        <v>2</v>
      </c>
      <c r="C25" s="22">
        <v>196851</v>
      </c>
      <c r="D25" s="30">
        <v>80526237.420000002</v>
      </c>
      <c r="E25" s="31">
        <v>3069466.73</v>
      </c>
      <c r="F25" s="30">
        <f t="shared" si="0"/>
        <v>77456770.689999998</v>
      </c>
      <c r="G25" s="30">
        <v>8318061.46</v>
      </c>
      <c r="H25" s="30">
        <v>4292026.3899999997</v>
      </c>
      <c r="I25" s="30">
        <f t="shared" si="1"/>
        <v>4026035.0700000003</v>
      </c>
      <c r="J25" s="30">
        <v>30447073.379999999</v>
      </c>
      <c r="K25" s="23">
        <f t="shared" si="2"/>
        <v>413.93137835215464</v>
      </c>
      <c r="L25" s="23">
        <f t="shared" si="3"/>
        <v>154.67065638477834</v>
      </c>
      <c r="M25" s="28">
        <f t="shared" si="4"/>
        <v>568.60203473693298</v>
      </c>
    </row>
    <row r="26" spans="1:13" ht="15" customHeight="1">
      <c r="A26" s="27" t="s">
        <v>40</v>
      </c>
      <c r="B26" s="21" t="s">
        <v>6</v>
      </c>
      <c r="C26" s="22">
        <v>571026</v>
      </c>
      <c r="D26" s="30">
        <v>249991938.25999999</v>
      </c>
      <c r="E26" s="31">
        <v>8607395.0500000007</v>
      </c>
      <c r="F26" s="30">
        <f t="shared" si="0"/>
        <v>241384543.20999998</v>
      </c>
      <c r="G26" s="30">
        <v>21379467.539999999</v>
      </c>
      <c r="H26" s="30">
        <v>12483264.83</v>
      </c>
      <c r="I26" s="30">
        <f t="shared" si="1"/>
        <v>8896202.709999999</v>
      </c>
      <c r="J26" s="30">
        <v>66049499.810000002</v>
      </c>
      <c r="K26" s="23">
        <f t="shared" si="2"/>
        <v>438.30008777183525</v>
      </c>
      <c r="L26" s="23">
        <f t="shared" si="3"/>
        <v>115.66811285300494</v>
      </c>
      <c r="M26" s="28">
        <f t="shared" si="4"/>
        <v>553.96820062484016</v>
      </c>
    </row>
    <row r="27" spans="1:13" ht="15" customHeight="1">
      <c r="A27" s="27" t="s">
        <v>37</v>
      </c>
      <c r="B27" s="21" t="s">
        <v>5</v>
      </c>
      <c r="C27" s="22">
        <v>68037</v>
      </c>
      <c r="D27" s="30">
        <v>26149621.329999998</v>
      </c>
      <c r="E27" s="31">
        <v>0</v>
      </c>
      <c r="F27" s="30">
        <f t="shared" si="0"/>
        <v>26149621.329999998</v>
      </c>
      <c r="G27" s="30">
        <v>761249.51</v>
      </c>
      <c r="H27" s="30"/>
      <c r="I27" s="30">
        <f t="shared" si="1"/>
        <v>761249.51</v>
      </c>
      <c r="J27" s="30">
        <v>10095951.73</v>
      </c>
      <c r="K27" s="23">
        <f t="shared" si="2"/>
        <v>395.53288416596854</v>
      </c>
      <c r="L27" s="23">
        <f t="shared" si="3"/>
        <v>148.389137234152</v>
      </c>
      <c r="M27" s="28">
        <f t="shared" si="4"/>
        <v>543.92202140012057</v>
      </c>
    </row>
    <row r="28" spans="1:13" ht="15" customHeight="1">
      <c r="A28" s="27" t="s">
        <v>39</v>
      </c>
      <c r="B28" s="21" t="s">
        <v>4</v>
      </c>
      <c r="C28" s="22">
        <v>325708</v>
      </c>
      <c r="D28" s="30">
        <v>127991952.55</v>
      </c>
      <c r="E28" s="31">
        <v>5485591.9100000001</v>
      </c>
      <c r="F28" s="30">
        <f t="shared" si="0"/>
        <v>122506360.64</v>
      </c>
      <c r="G28" s="30">
        <v>12086224.65</v>
      </c>
      <c r="H28" s="30">
        <v>7033594.2300000004</v>
      </c>
      <c r="I28" s="30">
        <f t="shared" si="1"/>
        <v>5052630.42</v>
      </c>
      <c r="J28" s="30">
        <v>46934024.32</v>
      </c>
      <c r="K28" s="23">
        <f t="shared" si="2"/>
        <v>391.63603921303746</v>
      </c>
      <c r="L28" s="23">
        <f t="shared" si="3"/>
        <v>144.09846954941236</v>
      </c>
      <c r="M28" s="28">
        <f t="shared" si="4"/>
        <v>535.73450876244988</v>
      </c>
    </row>
    <row r="29" spans="1:13" ht="15" customHeight="1">
      <c r="A29" s="27" t="s">
        <v>43</v>
      </c>
      <c r="B29" s="21" t="s">
        <v>5</v>
      </c>
      <c r="C29" s="22">
        <v>121414</v>
      </c>
      <c r="D29" s="30">
        <v>47757671.869999997</v>
      </c>
      <c r="E29" s="31">
        <v>1991177.97</v>
      </c>
      <c r="F29" s="30">
        <f t="shared" si="0"/>
        <v>45766493.899999999</v>
      </c>
      <c r="G29" s="30">
        <v>3743747.57</v>
      </c>
      <c r="H29" s="30">
        <v>2432728.37</v>
      </c>
      <c r="I29" s="30">
        <f t="shared" si="1"/>
        <v>1311019.1999999997</v>
      </c>
      <c r="J29" s="30">
        <v>17767064.43</v>
      </c>
      <c r="K29" s="23">
        <f t="shared" si="2"/>
        <v>387.74369594939628</v>
      </c>
      <c r="L29" s="23">
        <f t="shared" si="3"/>
        <v>146.33456133559557</v>
      </c>
      <c r="M29" s="28">
        <f t="shared" si="4"/>
        <v>534.07825728499188</v>
      </c>
    </row>
    <row r="30" spans="1:13" ht="15" customHeight="1">
      <c r="A30" s="27" t="s">
        <v>28</v>
      </c>
      <c r="B30" s="21" t="s">
        <v>5</v>
      </c>
      <c r="C30" s="22">
        <v>62940</v>
      </c>
      <c r="D30" s="30">
        <v>22585166.960000001</v>
      </c>
      <c r="E30" s="31">
        <v>0</v>
      </c>
      <c r="F30" s="30">
        <f t="shared" si="0"/>
        <v>22585166.960000001</v>
      </c>
      <c r="G30" s="30">
        <v>511117.71</v>
      </c>
      <c r="H30" s="30"/>
      <c r="I30" s="30">
        <f t="shared" si="1"/>
        <v>511117.71</v>
      </c>
      <c r="J30" s="30">
        <v>9946289.4100000001</v>
      </c>
      <c r="K30" s="23">
        <f t="shared" si="2"/>
        <v>366.95717619955514</v>
      </c>
      <c r="L30" s="23">
        <f t="shared" si="3"/>
        <v>158.02811264696535</v>
      </c>
      <c r="M30" s="28">
        <f t="shared" si="4"/>
        <v>524.98528884652046</v>
      </c>
    </row>
    <row r="31" spans="1:13" ht="15" customHeight="1">
      <c r="A31" s="27" t="s">
        <v>46</v>
      </c>
      <c r="B31" s="21" t="s">
        <v>3</v>
      </c>
      <c r="C31" s="22">
        <v>113457</v>
      </c>
      <c r="D31" s="30">
        <v>42720288.609999999</v>
      </c>
      <c r="E31" s="31">
        <v>2180443.5099999998</v>
      </c>
      <c r="F31" s="30">
        <f t="shared" si="0"/>
        <v>40539845.100000001</v>
      </c>
      <c r="G31" s="30">
        <v>4067139.45</v>
      </c>
      <c r="H31" s="30">
        <v>2545885.96</v>
      </c>
      <c r="I31" s="30">
        <f t="shared" si="1"/>
        <v>1521253.4900000002</v>
      </c>
      <c r="J31" s="30">
        <v>17187368.120000001</v>
      </c>
      <c r="K31" s="23">
        <f t="shared" si="2"/>
        <v>370.72281648554082</v>
      </c>
      <c r="L31" s="23">
        <f t="shared" si="3"/>
        <v>151.48794803317557</v>
      </c>
      <c r="M31" s="28">
        <f t="shared" si="4"/>
        <v>522.21076451871636</v>
      </c>
    </row>
    <row r="32" spans="1:13" ht="15" customHeight="1">
      <c r="A32" s="27" t="s">
        <v>41</v>
      </c>
      <c r="B32" s="21" t="s">
        <v>5</v>
      </c>
      <c r="C32" s="22">
        <v>83831</v>
      </c>
      <c r="D32" s="30">
        <v>35425607.340000004</v>
      </c>
      <c r="E32" s="31">
        <v>844564.06</v>
      </c>
      <c r="F32" s="30">
        <f t="shared" si="0"/>
        <v>34581043.280000001</v>
      </c>
      <c r="G32" s="30">
        <v>3176230.48</v>
      </c>
      <c r="H32" s="30">
        <v>1836785.83</v>
      </c>
      <c r="I32" s="30">
        <f t="shared" si="1"/>
        <v>1339444.6499999999</v>
      </c>
      <c r="J32" s="30">
        <v>7217453.1299999999</v>
      </c>
      <c r="K32" s="23">
        <f t="shared" si="2"/>
        <v>428.48693120683276</v>
      </c>
      <c r="L32" s="23">
        <f t="shared" si="3"/>
        <v>86.095276568333915</v>
      </c>
      <c r="M32" s="28">
        <f t="shared" si="4"/>
        <v>514.58220777516669</v>
      </c>
    </row>
    <row r="33" spans="1:13" ht="15" customHeight="1">
      <c r="A33" s="27" t="s">
        <v>44</v>
      </c>
      <c r="B33" s="21" t="s">
        <v>1</v>
      </c>
      <c r="C33" s="22">
        <v>144258</v>
      </c>
      <c r="D33" s="30">
        <v>56909537.390000001</v>
      </c>
      <c r="E33" s="31">
        <v>2151323.48</v>
      </c>
      <c r="F33" s="30">
        <f t="shared" si="0"/>
        <v>54758213.910000004</v>
      </c>
      <c r="G33" s="30">
        <v>7109295.5</v>
      </c>
      <c r="H33" s="30">
        <v>3113092.48</v>
      </c>
      <c r="I33" s="30">
        <f t="shared" si="1"/>
        <v>3996203.02</v>
      </c>
      <c r="J33" s="30">
        <v>11646349.210000001</v>
      </c>
      <c r="K33" s="23">
        <f t="shared" si="2"/>
        <v>407.28706158410631</v>
      </c>
      <c r="L33" s="23">
        <f t="shared" si="3"/>
        <v>80.732778840688212</v>
      </c>
      <c r="M33" s="28">
        <f t="shared" si="4"/>
        <v>488.01984042479455</v>
      </c>
    </row>
    <row r="34" spans="1:13" ht="15" customHeight="1">
      <c r="A34" s="27" t="s">
        <v>49</v>
      </c>
      <c r="B34" s="21" t="s">
        <v>3</v>
      </c>
      <c r="C34" s="22">
        <v>57811</v>
      </c>
      <c r="D34" s="30">
        <v>20076320.82</v>
      </c>
      <c r="E34" s="31">
        <v>0</v>
      </c>
      <c r="F34" s="30">
        <f t="shared" si="0"/>
        <v>20076320.82</v>
      </c>
      <c r="G34" s="30">
        <v>320870.42</v>
      </c>
      <c r="H34" s="30"/>
      <c r="I34" s="30">
        <f t="shared" si="1"/>
        <v>320870.42</v>
      </c>
      <c r="J34" s="30">
        <v>6075874.5899999999</v>
      </c>
      <c r="K34" s="23">
        <f t="shared" si="2"/>
        <v>352.82543529778076</v>
      </c>
      <c r="L34" s="23">
        <f t="shared" si="3"/>
        <v>105.09893601563716</v>
      </c>
      <c r="M34" s="28">
        <f t="shared" si="4"/>
        <v>457.92437131341791</v>
      </c>
    </row>
    <row r="35" spans="1:13" ht="15" customHeight="1">
      <c r="A35" s="27" t="s">
        <v>45</v>
      </c>
      <c r="B35" s="21" t="s">
        <v>7</v>
      </c>
      <c r="C35" s="22">
        <v>133168</v>
      </c>
      <c r="D35" s="30">
        <v>41869444.810000002</v>
      </c>
      <c r="E35" s="31">
        <v>1667014.27</v>
      </c>
      <c r="F35" s="30">
        <f t="shared" si="0"/>
        <v>40202430.539999999</v>
      </c>
      <c r="G35" s="30">
        <v>7106262.6100000003</v>
      </c>
      <c r="H35" s="30">
        <v>2771078.1799999997</v>
      </c>
      <c r="I35" s="30">
        <f t="shared" si="1"/>
        <v>4335184.4300000006</v>
      </c>
      <c r="J35" s="30">
        <v>14239923.140000001</v>
      </c>
      <c r="K35" s="23">
        <f t="shared" si="2"/>
        <v>334.44682633966119</v>
      </c>
      <c r="L35" s="23">
        <f t="shared" si="3"/>
        <v>106.93201925387481</v>
      </c>
      <c r="M35" s="28">
        <f t="shared" si="4"/>
        <v>441.37884559353597</v>
      </c>
    </row>
    <row r="36" spans="1:13" ht="15" customHeight="1">
      <c r="A36" s="27" t="s">
        <v>29</v>
      </c>
      <c r="B36" s="21" t="s">
        <v>7</v>
      </c>
      <c r="C36" s="22">
        <v>52617</v>
      </c>
      <c r="D36" s="30">
        <v>16361473.76</v>
      </c>
      <c r="E36" s="31">
        <v>0</v>
      </c>
      <c r="F36" s="30">
        <f t="shared" si="0"/>
        <v>16361473.76</v>
      </c>
      <c r="G36" s="30">
        <v>328446.13</v>
      </c>
      <c r="H36" s="30"/>
      <c r="I36" s="30">
        <f t="shared" si="1"/>
        <v>328446.13</v>
      </c>
      <c r="J36" s="30">
        <v>6316072.5099999998</v>
      </c>
      <c r="K36" s="23">
        <f t="shared" si="2"/>
        <v>317.19634129653917</v>
      </c>
      <c r="L36" s="23">
        <f t="shared" si="3"/>
        <v>120.03862839006405</v>
      </c>
      <c r="M36" s="28">
        <f t="shared" si="4"/>
        <v>437.23496968660322</v>
      </c>
    </row>
    <row r="37" spans="1:13" ht="15" customHeight="1">
      <c r="A37" s="27" t="s">
        <v>47</v>
      </c>
      <c r="B37" s="21" t="s">
        <v>5</v>
      </c>
      <c r="C37" s="22">
        <v>95174</v>
      </c>
      <c r="D37" s="30">
        <v>25904750.859999999</v>
      </c>
      <c r="E37" s="31">
        <v>1174113.8999999999</v>
      </c>
      <c r="F37" s="30">
        <f t="shared" si="0"/>
        <v>24730636.960000001</v>
      </c>
      <c r="G37" s="30">
        <v>2691096.1</v>
      </c>
      <c r="H37" s="30">
        <v>2085504.61</v>
      </c>
      <c r="I37" s="30">
        <f t="shared" si="1"/>
        <v>605591.49</v>
      </c>
      <c r="J37" s="30">
        <v>14278684.630000001</v>
      </c>
      <c r="K37" s="23">
        <f t="shared" si="2"/>
        <v>266.2095577573707</v>
      </c>
      <c r="L37" s="23">
        <f t="shared" si="3"/>
        <v>150.02715689158805</v>
      </c>
      <c r="M37" s="28">
        <f t="shared" si="4"/>
        <v>416.23671464895875</v>
      </c>
    </row>
  </sheetData>
  <sortState ref="A10:M37">
    <sortCondition descending="1" ref="M10:M37"/>
  </sortState>
  <mergeCells count="4">
    <mergeCell ref="A3:M3"/>
    <mergeCell ref="A4:M4"/>
    <mergeCell ref="D8:J8"/>
    <mergeCell ref="K8:M8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2019-11-07T10:38:49Z</dcterms:modified>
</cp:coreProperties>
</file>