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T And" sheetId="13" r:id="rId1"/>
  </sheets>
  <calcPr calcId="145621"/>
</workbook>
</file>

<file path=xl/calcChain.xml><?xml version="1.0" encoding="utf-8"?>
<calcChain xmlns="http://schemas.openxmlformats.org/spreadsheetml/2006/main">
  <c r="L36" i="13" l="1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F36" i="13"/>
  <c r="K36" i="13" s="1"/>
  <c r="M36" i="13" s="1"/>
  <c r="F35" i="13"/>
  <c r="F34" i="13"/>
  <c r="K34" i="13" s="1"/>
  <c r="M34" i="13" s="1"/>
  <c r="F33" i="13"/>
  <c r="F32" i="13"/>
  <c r="K32" i="13" s="1"/>
  <c r="M32" i="13" s="1"/>
  <c r="F31" i="13"/>
  <c r="F30" i="13"/>
  <c r="K30" i="13" s="1"/>
  <c r="M30" i="13" s="1"/>
  <c r="F29" i="13"/>
  <c r="F28" i="13"/>
  <c r="K28" i="13" s="1"/>
  <c r="M28" i="13" s="1"/>
  <c r="F27" i="13"/>
  <c r="F26" i="13"/>
  <c r="K26" i="13" s="1"/>
  <c r="M26" i="13" s="1"/>
  <c r="F25" i="13"/>
  <c r="F24" i="13"/>
  <c r="K24" i="13" s="1"/>
  <c r="M24" i="13" s="1"/>
  <c r="F23" i="13"/>
  <c r="F22" i="13"/>
  <c r="K22" i="13" s="1"/>
  <c r="M22" i="13" s="1"/>
  <c r="F21" i="13"/>
  <c r="F20" i="13"/>
  <c r="K20" i="13" s="1"/>
  <c r="M20" i="13" s="1"/>
  <c r="F19" i="13"/>
  <c r="F18" i="13"/>
  <c r="K18" i="13" s="1"/>
  <c r="M18" i="13" s="1"/>
  <c r="F17" i="13"/>
  <c r="F16" i="13"/>
  <c r="K16" i="13" s="1"/>
  <c r="M16" i="13" s="1"/>
  <c r="F15" i="13"/>
  <c r="F14" i="13"/>
  <c r="K14" i="13" s="1"/>
  <c r="M14" i="13" s="1"/>
  <c r="F13" i="13"/>
  <c r="F12" i="13"/>
  <c r="K12" i="13" s="1"/>
  <c r="M12" i="13" s="1"/>
  <c r="F11" i="13"/>
  <c r="F10" i="13"/>
  <c r="K10" i="13" s="1"/>
  <c r="M10" i="13" s="1"/>
  <c r="K11" i="13" l="1"/>
  <c r="M11" i="13" s="1"/>
  <c r="K13" i="13"/>
  <c r="M13" i="13" s="1"/>
  <c r="K15" i="13"/>
  <c r="M15" i="13" s="1"/>
  <c r="K17" i="13"/>
  <c r="M17" i="13" s="1"/>
  <c r="K19" i="13"/>
  <c r="M19" i="13" s="1"/>
  <c r="K21" i="13"/>
  <c r="M21" i="13" s="1"/>
  <c r="K23" i="13"/>
  <c r="M23" i="13" s="1"/>
  <c r="K25" i="13"/>
  <c r="M25" i="13" s="1"/>
  <c r="K27" i="13"/>
  <c r="M27" i="13" s="1"/>
  <c r="K29" i="13"/>
  <c r="M29" i="13" s="1"/>
  <c r="K31" i="13"/>
  <c r="M31" i="13" s="1"/>
  <c r="K33" i="13"/>
  <c r="M33" i="13" s="1"/>
  <c r="K35" i="13"/>
  <c r="M35" i="13" s="1"/>
</calcChain>
</file>

<file path=xl/sharedStrings.xml><?xml version="1.0" encoding="utf-8"?>
<sst xmlns="http://schemas.openxmlformats.org/spreadsheetml/2006/main" count="73" uniqueCount="53">
  <si>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</si>
  <si>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</si>
  <si>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</si>
  <si>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</si>
  <si>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</si>
  <si>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</si>
  <si>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</si>
  <si>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</si>
  <si>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</si>
  <si>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</si>
  <si>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</si>
  <si>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</si>
  <si>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</si>
  <si>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</si>
  <si>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</si>
  <si>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</si>
  <si>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</si>
  <si>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</si>
  <si>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</si>
  <si>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</si>
  <si>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</si>
  <si>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</si>
  <si>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t>CONTRIBUCIÓN FISCAL ABSOLUTA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</si>
  <si>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</si>
  <si>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</si>
  <si>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Benalmádena                                                           </t>
  </si>
  <si>
    <t xml:space="preserve">Torremolinos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</si>
  <si>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</si>
  <si>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</si>
  <si>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Fuengirola                                                            </t>
  </si>
  <si>
    <t xml:space="preserve">Línea de la Concepción (La)                                           </t>
  </si>
  <si>
    <t xml:space="preserve">Utrera                                                                </t>
  </si>
  <si>
    <t xml:space="preserve">Puerto de Santa María (El) 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</si>
  <si>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</si>
  <si>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</si>
  <si>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</si>
  <si>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</si>
  <si>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</si>
  <si>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</si>
  <si>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</si>
  <si>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</si>
  <si>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</si>
  <si>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</si>
  <si>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</si>
  <si>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</si>
  <si>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</si>
  <si>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</si>
  <si>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</si>
  <si>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</si>
  <si>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</si>
  <si>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31-10-18)</t>
    </r>
  </si>
  <si>
    <t>Ingresos tributarios per cápita 2017 (impuestos directos e indirectos, tasas y otros ingresos)</t>
  </si>
  <si>
    <t>Municipios de Andalucía con más de 50.000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</si>
</sst>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0" applyFont="1"/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 wrapText="1"/>
    </xf>
    <xf numFmtId="4" fontId="2" fillId="0" borderId="1" xfId="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selection activeCell="P9" sqref="P9"/>
    </sheetView>
  </sheetViews>
  <sheetFormatPr baseColWidth="10" defaultColWidth="7.140625" defaultRowHeight="15"/>
  <cols>
    <col min="1" max="1" width="28.140625" customWidth="1"/>
    <col min="2" max="2" width="15.7109375" customWidth="1"/>
    <col min="3" max="3" width="11" style="18" customWidth="1"/>
    <col min="4" max="4" width="14.140625" hidden="1" customWidth="1"/>
    <col min="5" max="5" width="12.7109375" hidden="1" customWidth="1"/>
    <col min="6" max="6" width="14.42578125" hidden="1" customWidth="1"/>
    <col min="7" max="7" width="14.28515625" style="20" hidden="1" customWidth="1"/>
    <col min="8" max="8" width="12.7109375" hidden="1" customWidth="1"/>
    <col min="9" max="9" width="13.5703125" hidden="1" customWidth="1"/>
    <col min="10" max="10" width="13.7109375" hidden="1" customWidth="1"/>
    <col min="11" max="11" width="16.5703125" customWidth="1"/>
    <col min="12" max="12" width="15.42578125" customWidth="1"/>
    <col min="13" max="13" width="18.140625" customWidth="1"/>
    <col min="14" max="14" width="7.140625" customWidth="1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20.25">
      <c r="A4" s="35" t="s">
        <v>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>
      <c r="A5" s="7" t="s">
        <v>50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6" t="s">
        <v>9</v>
      </c>
      <c r="E8" s="37"/>
      <c r="F8" s="37"/>
      <c r="G8" s="37"/>
      <c r="H8" s="37"/>
      <c r="I8" s="37"/>
      <c r="J8" s="38"/>
      <c r="K8" s="39" t="s">
        <v>10</v>
      </c>
      <c r="L8" s="40"/>
      <c r="M8" s="41"/>
    </row>
    <row r="9" spans="1:13" s="1" customFormat="1" ht="45">
      <c r="A9" s="24" t="s">
        <v>11</v>
      </c>
      <c r="B9" s="24" t="s">
        <v>12</v>
      </c>
      <c r="C9" s="24" t="s">
        <v>13</v>
      </c>
      <c r="D9" s="31" t="s">
        <v>14</v>
      </c>
      <c r="E9" s="31" t="s">
        <v>15</v>
      </c>
      <c r="F9" s="31" t="s">
        <v>16</v>
      </c>
      <c r="G9" s="31" t="s">
        <v>17</v>
      </c>
      <c r="H9" s="31" t="s">
        <v>18</v>
      </c>
      <c r="I9" s="31" t="s">
        <v>19</v>
      </c>
      <c r="J9" s="31" t="s">
        <v>20</v>
      </c>
      <c r="K9" s="25" t="s">
        <v>21</v>
      </c>
      <c r="L9" s="25" t="s">
        <v>20</v>
      </c>
      <c r="M9" s="26" t="s">
        <v>22</v>
      </c>
    </row>
    <row r="10" spans="1:13" ht="15" customHeight="1">
      <c r="A10" s="27" t="s">
        <v>37</v>
      </c>
      <c r="B10" s="21" t="s">
        <v>7</v>
      </c>
      <c r="C10" s="22">
        <v>689434</v>
      </c>
      <c r="D10" s="32">
        <v>323908536.13999999</v>
      </c>
      <c r="E10" s="33">
        <v>14043013.699999999</v>
      </c>
      <c r="F10" s="32">
        <f>D10-E10</f>
        <v>309865522.44</v>
      </c>
      <c r="G10" s="32">
        <v>22049816.219999999</v>
      </c>
      <c r="H10" s="32">
        <v>14005779.220000001</v>
      </c>
      <c r="I10" s="32">
        <f>G10-H10</f>
        <v>8044036.9999999981</v>
      </c>
      <c r="J10" s="32">
        <v>130973771.84</v>
      </c>
      <c r="K10" s="23">
        <f>(F10+I10)/C10</f>
        <v>461.11674132694355</v>
      </c>
      <c r="L10" s="23">
        <f>J10/C10</f>
        <v>189.97289347493742</v>
      </c>
      <c r="M10" s="30">
        <f>K10+L10</f>
        <v>651.08963480188095</v>
      </c>
    </row>
    <row r="11" spans="1:13" ht="15" customHeight="1">
      <c r="A11" s="27" t="s">
        <v>42</v>
      </c>
      <c r="B11" s="21" t="s">
        <v>6</v>
      </c>
      <c r="C11" s="22">
        <v>569002</v>
      </c>
      <c r="D11" s="32">
        <v>248209214.58000001</v>
      </c>
      <c r="E11" s="33">
        <v>8117857.3099999996</v>
      </c>
      <c r="F11" s="32">
        <f>D11-E11</f>
        <v>240091357.27000001</v>
      </c>
      <c r="G11" s="32">
        <v>18643163.140000001</v>
      </c>
      <c r="H11" s="32">
        <v>11651217.779999999</v>
      </c>
      <c r="I11" s="32">
        <f>G11-H11</f>
        <v>6991945.3600000013</v>
      </c>
      <c r="J11" s="32">
        <v>68452626.359999999</v>
      </c>
      <c r="K11" s="23">
        <f>(F11+I11)/C11</f>
        <v>434.23977882327307</v>
      </c>
      <c r="L11" s="23">
        <f>J11/C11</f>
        <v>120.30296266093968</v>
      </c>
      <c r="M11" s="30">
        <f>K11+L11</f>
        <v>554.5427414842128</v>
      </c>
    </row>
    <row r="12" spans="1:13" ht="15" customHeight="1">
      <c r="A12" s="27" t="s">
        <v>41</v>
      </c>
      <c r="B12" s="21" t="s">
        <v>4</v>
      </c>
      <c r="C12" s="22">
        <v>325916</v>
      </c>
      <c r="D12" s="32">
        <v>126287427.55</v>
      </c>
      <c r="E12" s="33">
        <v>5352428.9000000004</v>
      </c>
      <c r="F12" s="32">
        <f>D12-E12</f>
        <v>120934998.64999999</v>
      </c>
      <c r="G12" s="32">
        <v>11181513.15</v>
      </c>
      <c r="H12" s="32">
        <v>6597557.7999999998</v>
      </c>
      <c r="I12" s="32">
        <f>G12-H12</f>
        <v>4583955.3500000006</v>
      </c>
      <c r="J12" s="32">
        <v>49041226.340000004</v>
      </c>
      <c r="K12" s="23">
        <f>(F12+I12)/C12</f>
        <v>385.12670135863226</v>
      </c>
      <c r="L12" s="23">
        <f>J12/C12</f>
        <v>150.47198155352913</v>
      </c>
      <c r="M12" s="30">
        <f>K12+L12</f>
        <v>535.59868291216139</v>
      </c>
    </row>
    <row r="13" spans="1:13" ht="15" customHeight="1">
      <c r="A13" s="27" t="s">
        <v>33</v>
      </c>
      <c r="B13" s="21" t="s">
        <v>0</v>
      </c>
      <c r="C13" s="22">
        <v>232770</v>
      </c>
      <c r="D13" s="32">
        <v>109154305.47</v>
      </c>
      <c r="E13" s="33">
        <v>4918645.8099999996</v>
      </c>
      <c r="F13" s="32">
        <f>D13-E13</f>
        <v>104235659.66</v>
      </c>
      <c r="G13" s="32">
        <v>7875077.2300000004</v>
      </c>
      <c r="H13" s="32">
        <v>4820335.08</v>
      </c>
      <c r="I13" s="32">
        <f>G13-H13</f>
        <v>3054742.1500000004</v>
      </c>
      <c r="J13" s="32">
        <v>63844275.799999997</v>
      </c>
      <c r="K13" s="23">
        <f>(F13+I13)/C13</f>
        <v>460.92882162649829</v>
      </c>
      <c r="L13" s="23">
        <f>J13/C13</f>
        <v>274.28051638956907</v>
      </c>
      <c r="M13" s="30">
        <f>K13+L13</f>
        <v>735.20933801606736</v>
      </c>
    </row>
    <row r="14" spans="1:13" ht="15" customHeight="1">
      <c r="A14" s="27" t="s">
        <v>40</v>
      </c>
      <c r="B14" s="21" t="s">
        <v>5</v>
      </c>
      <c r="C14" s="22">
        <v>212915</v>
      </c>
      <c r="D14" s="32">
        <v>83408109.150000006</v>
      </c>
      <c r="E14" s="33">
        <v>2307296.98</v>
      </c>
      <c r="F14" s="32">
        <f>D14-E14</f>
        <v>81100812.170000002</v>
      </c>
      <c r="G14" s="32">
        <v>6470701.9400000004</v>
      </c>
      <c r="H14" s="32">
        <v>4242491.6400000006</v>
      </c>
      <c r="I14" s="32">
        <f>G14-H14</f>
        <v>2228210.2999999998</v>
      </c>
      <c r="J14" s="32">
        <v>34440740.869999997</v>
      </c>
      <c r="K14" s="23">
        <f>(F14+I14)/C14</f>
        <v>391.37224934833148</v>
      </c>
      <c r="L14" s="23">
        <f>J14/C14</f>
        <v>161.75817049057133</v>
      </c>
      <c r="M14" s="30">
        <f>K14+L14</f>
        <v>553.13041983890275</v>
      </c>
    </row>
    <row r="15" spans="1:13" ht="15" customHeight="1">
      <c r="A15" s="27" t="s">
        <v>44</v>
      </c>
      <c r="B15" s="21" t="s">
        <v>2</v>
      </c>
      <c r="C15" s="22">
        <v>195389</v>
      </c>
      <c r="D15" s="32">
        <v>75961227.049999997</v>
      </c>
      <c r="E15" s="33">
        <v>3124847.89</v>
      </c>
      <c r="F15" s="32">
        <f>D15-E15</f>
        <v>72836379.159999996</v>
      </c>
      <c r="G15" s="32">
        <v>6306843.3600000003</v>
      </c>
      <c r="H15" s="32">
        <v>4065624.62</v>
      </c>
      <c r="I15" s="32">
        <f>G15-H15</f>
        <v>2241218.7400000002</v>
      </c>
      <c r="J15" s="32">
        <v>25335990.199999999</v>
      </c>
      <c r="K15" s="23">
        <f>(F15+I15)/C15</f>
        <v>384.24679946158682</v>
      </c>
      <c r="L15" s="23">
        <f>J15/C15</f>
        <v>129.66948088172825</v>
      </c>
      <c r="M15" s="30">
        <f>K15+L15</f>
        <v>513.91628034331507</v>
      </c>
    </row>
    <row r="16" spans="1:13" ht="15" customHeight="1">
      <c r="A16" s="27" t="s">
        <v>46</v>
      </c>
      <c r="B16" s="21" t="s">
        <v>1</v>
      </c>
      <c r="C16" s="22">
        <v>145115</v>
      </c>
      <c r="D16" s="32">
        <v>54434010.719999999</v>
      </c>
      <c r="E16" s="33">
        <v>2164514.61</v>
      </c>
      <c r="F16" s="32">
        <f>D16-E16</f>
        <v>52269496.109999999</v>
      </c>
      <c r="G16" s="32">
        <v>5734096.4000000004</v>
      </c>
      <c r="H16" s="32">
        <v>2939504.02</v>
      </c>
      <c r="I16" s="32">
        <f>G16-H16</f>
        <v>2794592.3800000004</v>
      </c>
      <c r="J16" s="32">
        <v>12478044.42</v>
      </c>
      <c r="K16" s="23">
        <f>(F16+I16)/C16</f>
        <v>379.45139020776628</v>
      </c>
      <c r="L16" s="23">
        <f>J16/C16</f>
        <v>85.987281948799222</v>
      </c>
      <c r="M16" s="30">
        <f>K16+L16</f>
        <v>465.43867215656553</v>
      </c>
    </row>
    <row r="17" spans="1:13" ht="15" customHeight="1">
      <c r="A17" s="27" t="s">
        <v>24</v>
      </c>
      <c r="B17" s="21" t="s">
        <v>6</v>
      </c>
      <c r="C17" s="22">
        <v>141172</v>
      </c>
      <c r="D17" s="32">
        <v>162474384.68000001</v>
      </c>
      <c r="E17" s="33">
        <v>1983578.81</v>
      </c>
      <c r="F17" s="32">
        <f>D17-E17</f>
        <v>160490805.87</v>
      </c>
      <c r="G17" s="32">
        <v>8152761.9400000004</v>
      </c>
      <c r="H17" s="32">
        <v>2920238.28</v>
      </c>
      <c r="I17" s="32">
        <f>G17-H17</f>
        <v>5232523.66</v>
      </c>
      <c r="J17" s="32">
        <v>44358553.109999999</v>
      </c>
      <c r="K17" s="23">
        <f>(F17+I17)/C17</f>
        <v>1173.9107580115037</v>
      </c>
      <c r="L17" s="23">
        <f>J17/C17</f>
        <v>314.21636804748817</v>
      </c>
      <c r="M17" s="30">
        <f>K17+L17</f>
        <v>1488.127126058992</v>
      </c>
    </row>
    <row r="18" spans="1:13" ht="15" customHeight="1">
      <c r="A18" s="27" t="s">
        <v>47</v>
      </c>
      <c r="B18" s="21" t="s">
        <v>7</v>
      </c>
      <c r="C18" s="22">
        <v>132551</v>
      </c>
      <c r="D18" s="32">
        <v>45700259.32</v>
      </c>
      <c r="E18" s="33">
        <v>1676353.71</v>
      </c>
      <c r="F18" s="32">
        <f>D18-E18</f>
        <v>44023905.609999999</v>
      </c>
      <c r="G18" s="32">
        <v>4882064.03</v>
      </c>
      <c r="H18" s="32">
        <v>2577720.38</v>
      </c>
      <c r="I18" s="32">
        <f>G18-H18</f>
        <v>2304343.6500000004</v>
      </c>
      <c r="J18" s="32">
        <v>13386994.75</v>
      </c>
      <c r="K18" s="23">
        <f>(F18+I18)/C18</f>
        <v>349.51263483489373</v>
      </c>
      <c r="L18" s="23">
        <f>J18/C18</f>
        <v>100.9950490754502</v>
      </c>
      <c r="M18" s="30">
        <f>K18+L18</f>
        <v>450.50768391034393</v>
      </c>
    </row>
    <row r="19" spans="1:13" ht="15" customHeight="1">
      <c r="A19" s="27" t="s">
        <v>45</v>
      </c>
      <c r="B19" s="21" t="s">
        <v>5</v>
      </c>
      <c r="C19" s="22">
        <v>121133</v>
      </c>
      <c r="D19" s="32">
        <v>45928453.189999998</v>
      </c>
      <c r="E19" s="33">
        <v>1980557.15</v>
      </c>
      <c r="F19" s="32">
        <f>D19-E19</f>
        <v>43947896.039999999</v>
      </c>
      <c r="G19" s="32">
        <v>3009286.94</v>
      </c>
      <c r="H19" s="32">
        <v>2255366.94</v>
      </c>
      <c r="I19" s="32">
        <f>G19-H19</f>
        <v>753920</v>
      </c>
      <c r="J19" s="32">
        <v>14794413.880000001</v>
      </c>
      <c r="K19" s="23">
        <f>(F19+I19)/C19</f>
        <v>369.03086722858347</v>
      </c>
      <c r="L19" s="23">
        <f>J19/C19</f>
        <v>122.13363724170954</v>
      </c>
      <c r="M19" s="30">
        <f>K19+L19</f>
        <v>491.16450447029302</v>
      </c>
    </row>
    <row r="20" spans="1:13" ht="15" customHeight="1">
      <c r="A20" s="27" t="s">
        <v>34</v>
      </c>
      <c r="B20" s="21" t="s">
        <v>5</v>
      </c>
      <c r="C20" s="22">
        <v>118048</v>
      </c>
      <c r="D20" s="32">
        <v>55702649.049999997</v>
      </c>
      <c r="E20" s="33">
        <v>2046562.55</v>
      </c>
      <c r="F20" s="32">
        <f>D20-E20</f>
        <v>53656086.5</v>
      </c>
      <c r="G20" s="32">
        <v>3972067.33</v>
      </c>
      <c r="H20" s="32">
        <v>2323379</v>
      </c>
      <c r="I20" s="32">
        <f>G20-H20</f>
        <v>1648688.33</v>
      </c>
      <c r="J20" s="32">
        <v>21398605.420000002</v>
      </c>
      <c r="K20" s="23">
        <f>(F20+I20)/C20</f>
        <v>468.49395864394143</v>
      </c>
      <c r="L20" s="23">
        <f>J20/C20</f>
        <v>181.27037662645705</v>
      </c>
      <c r="M20" s="30">
        <f>K20+L20</f>
        <v>649.76433527039853</v>
      </c>
    </row>
    <row r="21" spans="1:13" ht="15" customHeight="1">
      <c r="A21" s="27" t="s">
        <v>48</v>
      </c>
      <c r="B21" s="21" t="s">
        <v>3</v>
      </c>
      <c r="C21" s="22">
        <v>114238</v>
      </c>
      <c r="D21" s="32">
        <v>43597307.850000001</v>
      </c>
      <c r="E21" s="33">
        <v>1973585.91</v>
      </c>
      <c r="F21" s="32">
        <f>D21-E21</f>
        <v>41623721.940000005</v>
      </c>
      <c r="G21" s="32">
        <v>3789958.49</v>
      </c>
      <c r="H21" s="32">
        <v>2447699.79</v>
      </c>
      <c r="I21" s="32">
        <f>G21-H21</f>
        <v>1342258.7000000002</v>
      </c>
      <c r="J21" s="32">
        <v>19665333.5</v>
      </c>
      <c r="K21" s="23">
        <f>(F21+I21)/C21</f>
        <v>376.10935625623705</v>
      </c>
      <c r="L21" s="23">
        <f>J21/C21</f>
        <v>172.14353805213676</v>
      </c>
      <c r="M21" s="30">
        <f>K21+L21</f>
        <v>548.25289430837381</v>
      </c>
    </row>
    <row r="22" spans="1:13" ht="15" customHeight="1">
      <c r="A22" s="27" t="s">
        <v>49</v>
      </c>
      <c r="B22" s="21" t="s">
        <v>5</v>
      </c>
      <c r="C22" s="22">
        <v>95643</v>
      </c>
      <c r="D22" s="32">
        <v>25293116.460000001</v>
      </c>
      <c r="E22" s="33">
        <v>1206730.07</v>
      </c>
      <c r="F22" s="32">
        <f>D22-E22</f>
        <v>24086386.390000001</v>
      </c>
      <c r="G22" s="32">
        <v>2628391.2200000002</v>
      </c>
      <c r="H22" s="32">
        <v>1949805.5699999998</v>
      </c>
      <c r="I22" s="32">
        <f>G22-H22</f>
        <v>678585.65000000037</v>
      </c>
      <c r="J22" s="32">
        <v>13841275.6</v>
      </c>
      <c r="K22" s="23">
        <f>(F22+I22)/C22</f>
        <v>258.93135974404817</v>
      </c>
      <c r="L22" s="23">
        <f>J22/C22</f>
        <v>144.71812469286826</v>
      </c>
      <c r="M22" s="30">
        <f>K22+L22</f>
        <v>403.6494844369164</v>
      </c>
    </row>
    <row r="23" spans="1:13" ht="15" customHeight="1">
      <c r="A23" s="27" t="s">
        <v>36</v>
      </c>
      <c r="B23" s="21" t="s">
        <v>2</v>
      </c>
      <c r="C23" s="22">
        <v>93363</v>
      </c>
      <c r="D23" s="32">
        <v>42351139.969999999</v>
      </c>
      <c r="E23" s="33">
        <v>1145326.58</v>
      </c>
      <c r="F23" s="32">
        <f>D23-E23</f>
        <v>41205813.390000001</v>
      </c>
      <c r="G23" s="32">
        <v>1565802.58</v>
      </c>
      <c r="H23" s="32">
        <v>1945692.85</v>
      </c>
      <c r="I23" s="32">
        <f>G23-H23</f>
        <v>-379890.27</v>
      </c>
      <c r="J23" s="32">
        <v>15230110.369999999</v>
      </c>
      <c r="K23" s="23">
        <f>(F23+I23)/C23</f>
        <v>437.28161177340058</v>
      </c>
      <c r="L23" s="23">
        <f>J23/C23</f>
        <v>163.1279025952465</v>
      </c>
      <c r="M23" s="30">
        <f>K23+L23</f>
        <v>600.40951436864702</v>
      </c>
    </row>
    <row r="24" spans="1:13" ht="15" customHeight="1">
      <c r="A24" s="27" t="s">
        <v>32</v>
      </c>
      <c r="B24" s="21" t="s">
        <v>5</v>
      </c>
      <c r="C24" s="22">
        <v>88430</v>
      </c>
      <c r="D24" s="32">
        <v>52389846.219999999</v>
      </c>
      <c r="E24" s="33">
        <v>1251846.98</v>
      </c>
      <c r="F24" s="32">
        <f>D24-E24</f>
        <v>51137999.240000002</v>
      </c>
      <c r="G24" s="32">
        <v>2887245.44</v>
      </c>
      <c r="H24" s="32">
        <v>1800804.8299999998</v>
      </c>
      <c r="I24" s="32">
        <f>G24-H24</f>
        <v>1086440.6100000001</v>
      </c>
      <c r="J24" s="32">
        <v>16365277.98</v>
      </c>
      <c r="K24" s="23">
        <f>(F24+I24)/C24</f>
        <v>590.57378548004078</v>
      </c>
      <c r="L24" s="23">
        <f>J24/C24</f>
        <v>185.06477417166121</v>
      </c>
      <c r="M24" s="30">
        <f>K24+L24</f>
        <v>775.63855965170205</v>
      </c>
    </row>
    <row r="25" spans="1:13" ht="15" customHeight="1">
      <c r="A25" s="27" t="s">
        <v>35</v>
      </c>
      <c r="B25" s="21" t="s">
        <v>2</v>
      </c>
      <c r="C25" s="22">
        <v>88096</v>
      </c>
      <c r="D25" s="32">
        <v>39207216.670000002</v>
      </c>
      <c r="E25" s="33">
        <v>746324.49</v>
      </c>
      <c r="F25" s="32">
        <f>D25-E25</f>
        <v>38460892.18</v>
      </c>
      <c r="G25" s="32">
        <v>3668772.33</v>
      </c>
      <c r="H25" s="32">
        <v>1838529.4</v>
      </c>
      <c r="I25" s="32">
        <f>G25-H25</f>
        <v>1830242.9300000002</v>
      </c>
      <c r="J25" s="32">
        <v>17393108.989999998</v>
      </c>
      <c r="K25" s="23">
        <f>(F25+I25)/C25</f>
        <v>457.35487547675262</v>
      </c>
      <c r="L25" s="23">
        <f>J25/C25</f>
        <v>197.43358370414091</v>
      </c>
      <c r="M25" s="30">
        <f>K25+L25</f>
        <v>654.7884591808936</v>
      </c>
    </row>
    <row r="26" spans="1:13" ht="15" customHeight="1">
      <c r="A26" s="27" t="s">
        <v>43</v>
      </c>
      <c r="B26" s="21" t="s">
        <v>5</v>
      </c>
      <c r="C26" s="22">
        <v>83148</v>
      </c>
      <c r="D26" s="32">
        <v>35532859.93</v>
      </c>
      <c r="E26" s="33">
        <v>822506.6</v>
      </c>
      <c r="F26" s="32">
        <f>D26-E26</f>
        <v>34710353.329999998</v>
      </c>
      <c r="G26" s="32">
        <v>2640473.7599999998</v>
      </c>
      <c r="H26" s="32">
        <v>1703414.03</v>
      </c>
      <c r="I26" s="32">
        <f>G26-H26</f>
        <v>937059.72999999975</v>
      </c>
      <c r="J26" s="32">
        <v>7169143.9000000004</v>
      </c>
      <c r="K26" s="23">
        <f>(F26+I26)/C26</f>
        <v>428.72243541636595</v>
      </c>
      <c r="L26" s="23">
        <f>J26/C26</f>
        <v>86.221483379034979</v>
      </c>
      <c r="M26" s="30">
        <f>K26+L26</f>
        <v>514.94391879540092</v>
      </c>
    </row>
    <row r="27" spans="1:13" ht="15" customHeight="1">
      <c r="A27" s="27" t="s">
        <v>27</v>
      </c>
      <c r="B27" s="21" t="s">
        <v>6</v>
      </c>
      <c r="C27" s="22">
        <v>77151</v>
      </c>
      <c r="D27" s="32">
        <v>65312407.200000003</v>
      </c>
      <c r="E27" s="33">
        <v>774466.92</v>
      </c>
      <c r="F27" s="32">
        <f>D27-E27</f>
        <v>64537940.280000001</v>
      </c>
      <c r="G27" s="32">
        <v>4945123.0999999996</v>
      </c>
      <c r="H27" s="32">
        <v>1708114.04</v>
      </c>
      <c r="I27" s="32">
        <f>G27-H27</f>
        <v>3237009.0599999996</v>
      </c>
      <c r="J27" s="32">
        <v>18486121.539999999</v>
      </c>
      <c r="K27" s="23">
        <f>(F27+I27)/C27</f>
        <v>878.47143057121752</v>
      </c>
      <c r="L27" s="23">
        <f>J27/C27</f>
        <v>239.6096167256419</v>
      </c>
      <c r="M27" s="30">
        <f>K27+L27</f>
        <v>1118.0810472968594</v>
      </c>
    </row>
    <row r="28" spans="1:13" ht="15" customHeight="1">
      <c r="A28" s="27" t="s">
        <v>38</v>
      </c>
      <c r="B28" s="21" t="s">
        <v>7</v>
      </c>
      <c r="C28" s="22">
        <v>75106</v>
      </c>
      <c r="D28" s="32">
        <v>37358513.189999998</v>
      </c>
      <c r="E28" s="33">
        <v>0</v>
      </c>
      <c r="F28" s="32">
        <f>D28-E28</f>
        <v>37358513.189999998</v>
      </c>
      <c r="G28" s="32">
        <v>827992.22</v>
      </c>
      <c r="H28" s="32">
        <v>0</v>
      </c>
      <c r="I28" s="32">
        <f>G28-H28</f>
        <v>827992.22</v>
      </c>
      <c r="J28" s="32">
        <v>10578351.859999999</v>
      </c>
      <c r="K28" s="23">
        <f>(F28+I28)/C28</f>
        <v>508.4348175911378</v>
      </c>
      <c r="L28" s="23">
        <f>J28/C28</f>
        <v>140.84562964343726</v>
      </c>
      <c r="M28" s="30">
        <f>K28+L28</f>
        <v>649.28044723457504</v>
      </c>
    </row>
    <row r="29" spans="1:13" ht="15" customHeight="1">
      <c r="A29" s="27" t="s">
        <v>29</v>
      </c>
      <c r="B29" s="21" t="s">
        <v>6</v>
      </c>
      <c r="C29" s="22">
        <v>74929</v>
      </c>
      <c r="D29" s="32">
        <v>42874814.950000003</v>
      </c>
      <c r="E29" s="33">
        <v>707933.58</v>
      </c>
      <c r="F29" s="32">
        <f>D29-E29</f>
        <v>42166881.370000005</v>
      </c>
      <c r="G29" s="32">
        <v>2818180.79</v>
      </c>
      <c r="H29" s="32">
        <v>1656288.6</v>
      </c>
      <c r="I29" s="32">
        <f>G29-H29</f>
        <v>1161892.19</v>
      </c>
      <c r="J29" s="32">
        <v>19876560.559999999</v>
      </c>
      <c r="K29" s="23">
        <f>(F29+I29)/C29</f>
        <v>578.26440443619958</v>
      </c>
      <c r="L29" s="23">
        <f>J29/C29</f>
        <v>265.27193156187855</v>
      </c>
      <c r="M29" s="30">
        <f>K29+L29</f>
        <v>843.53633599807813</v>
      </c>
    </row>
    <row r="30" spans="1:13" ht="15" customHeight="1">
      <c r="A30" s="27" t="s">
        <v>25</v>
      </c>
      <c r="B30" s="21" t="s">
        <v>6</v>
      </c>
      <c r="C30" s="22">
        <v>68859</v>
      </c>
      <c r="D30" s="32">
        <v>64307226.009999998</v>
      </c>
      <c r="E30" s="33"/>
      <c r="F30" s="32">
        <f>D30-E30</f>
        <v>64307226.009999998</v>
      </c>
      <c r="G30" s="32">
        <v>1557539.46</v>
      </c>
      <c r="H30" s="32"/>
      <c r="I30" s="32">
        <f>G30-H30</f>
        <v>1557539.46</v>
      </c>
      <c r="J30" s="32">
        <v>19173826.870000001</v>
      </c>
      <c r="K30" s="23">
        <f>(F30+I30)/C30</f>
        <v>956.51643895496591</v>
      </c>
      <c r="L30" s="23">
        <f>J30/C30</f>
        <v>278.45055649951354</v>
      </c>
      <c r="M30" s="30">
        <f>K30+L30</f>
        <v>1234.9669954544795</v>
      </c>
    </row>
    <row r="31" spans="1:13" ht="15" customHeight="1">
      <c r="A31" s="27" t="s">
        <v>26</v>
      </c>
      <c r="B31" s="21" t="s">
        <v>6</v>
      </c>
      <c r="C31" s="22">
        <v>67701</v>
      </c>
      <c r="D31" s="32">
        <v>61333152.32</v>
      </c>
      <c r="E31" s="33"/>
      <c r="F31" s="32">
        <f>D31-E31</f>
        <v>61333152.32</v>
      </c>
      <c r="G31" s="32">
        <v>1428617.29</v>
      </c>
      <c r="H31" s="32"/>
      <c r="I31" s="32">
        <f>G31-H31</f>
        <v>1428617.29</v>
      </c>
      <c r="J31" s="32">
        <v>24569898.850000001</v>
      </c>
      <c r="K31" s="23">
        <f>(F31+I31)/C31</f>
        <v>927.04346479372532</v>
      </c>
      <c r="L31" s="23">
        <f>J31/C31</f>
        <v>362.91781288311842</v>
      </c>
      <c r="M31" s="30">
        <f>K31+L31</f>
        <v>1289.9612776768438</v>
      </c>
    </row>
    <row r="32" spans="1:13" ht="15" customHeight="1">
      <c r="A32" s="27" t="s">
        <v>39</v>
      </c>
      <c r="B32" s="21" t="s">
        <v>5</v>
      </c>
      <c r="C32" s="22">
        <v>67640</v>
      </c>
      <c r="D32" s="32">
        <v>25613427.190000001</v>
      </c>
      <c r="E32" s="33"/>
      <c r="F32" s="32">
        <f>D32-E32</f>
        <v>25613427.190000001</v>
      </c>
      <c r="G32" s="32">
        <v>419504.06</v>
      </c>
      <c r="H32" s="32"/>
      <c r="I32" s="32">
        <f>G32-H32</f>
        <v>419504.06</v>
      </c>
      <c r="J32" s="32">
        <v>11391606.23</v>
      </c>
      <c r="K32" s="23">
        <f>(F32+I32)/C32</f>
        <v>384.8747967179184</v>
      </c>
      <c r="L32" s="23">
        <f>J32/C32</f>
        <v>168.41523107628623</v>
      </c>
      <c r="M32" s="30">
        <f>K32+L32</f>
        <v>553.29002779420466</v>
      </c>
    </row>
    <row r="33" spans="1:13" ht="15" customHeight="1">
      <c r="A33" s="27" t="s">
        <v>23</v>
      </c>
      <c r="B33" s="21" t="s">
        <v>6</v>
      </c>
      <c r="C33" s="22">
        <v>66863</v>
      </c>
      <c r="D33" s="32">
        <v>64128558.159999996</v>
      </c>
      <c r="E33" s="33"/>
      <c r="F33" s="32">
        <f>D33-E33</f>
        <v>64128558.159999996</v>
      </c>
      <c r="G33" s="32">
        <v>7128686.4500000002</v>
      </c>
      <c r="H33" s="32"/>
      <c r="I33" s="32">
        <f>G33-H33</f>
        <v>7128686.4500000002</v>
      </c>
      <c r="J33" s="32">
        <v>28034202.530000001</v>
      </c>
      <c r="K33" s="23">
        <f>(F33+I33)/C33</f>
        <v>1065.7201233866265</v>
      </c>
      <c r="L33" s="23">
        <f>J33/C33</f>
        <v>419.27826346409825</v>
      </c>
      <c r="M33" s="30">
        <f>K33+L33</f>
        <v>1484.9983868507247</v>
      </c>
    </row>
    <row r="34" spans="1:13" ht="15" customHeight="1">
      <c r="A34" s="27" t="s">
        <v>30</v>
      </c>
      <c r="B34" s="21" t="s">
        <v>5</v>
      </c>
      <c r="C34" s="22">
        <v>63146</v>
      </c>
      <c r="D34" s="32">
        <v>22428431.059999999</v>
      </c>
      <c r="E34" s="33"/>
      <c r="F34" s="32">
        <f>D34-E34</f>
        <v>22428431.059999999</v>
      </c>
      <c r="G34" s="32">
        <v>-951796</v>
      </c>
      <c r="H34" s="32"/>
      <c r="I34" s="32">
        <f>G34-H34</f>
        <v>-951796</v>
      </c>
      <c r="J34" s="32">
        <v>7475590.0199999996</v>
      </c>
      <c r="K34" s="23">
        <f>(F34+I34)/C34</f>
        <v>340.1107759794761</v>
      </c>
      <c r="L34" s="23">
        <f>J34/C34</f>
        <v>118.38580464320779</v>
      </c>
      <c r="M34" s="30">
        <f>K34+L34</f>
        <v>458.49658062268389</v>
      </c>
    </row>
    <row r="35" spans="1:13" ht="15" customHeight="1">
      <c r="A35" s="27" t="s">
        <v>28</v>
      </c>
      <c r="B35" s="21" t="s">
        <v>0</v>
      </c>
      <c r="C35" s="22">
        <v>60420</v>
      </c>
      <c r="D35" s="32">
        <v>31795845.600000001</v>
      </c>
      <c r="E35" s="33"/>
      <c r="F35" s="32">
        <f>D35-E35</f>
        <v>31795845.600000001</v>
      </c>
      <c r="G35" s="32">
        <v>325133.51</v>
      </c>
      <c r="H35" s="32"/>
      <c r="I35" s="32">
        <f>G35-H35</f>
        <v>325133.51</v>
      </c>
      <c r="J35" s="32">
        <v>11596369.41</v>
      </c>
      <c r="K35" s="23">
        <f>(F35+I35)/C35</f>
        <v>531.6282540549488</v>
      </c>
      <c r="L35" s="23">
        <f>J35/C35</f>
        <v>191.92931827209534</v>
      </c>
      <c r="M35" s="30">
        <f>K35+L35</f>
        <v>723.55757232704411</v>
      </c>
    </row>
    <row r="36" spans="1:13" ht="15" customHeight="1">
      <c r="A36" s="27" t="s">
        <v>31</v>
      </c>
      <c r="B36" s="21" t="s">
        <v>7</v>
      </c>
      <c r="C36" s="22">
        <v>52701</v>
      </c>
      <c r="D36" s="32">
        <v>16870403.82</v>
      </c>
      <c r="E36" s="33"/>
      <c r="F36" s="32">
        <f>D36-E36</f>
        <v>16870403.82</v>
      </c>
      <c r="G36" s="32">
        <v>225896.18</v>
      </c>
      <c r="H36" s="32"/>
      <c r="I36" s="32">
        <f>G36-H36</f>
        <v>225896.18</v>
      </c>
      <c r="J36" s="32">
        <v>5900933.8099999996</v>
      </c>
      <c r="K36" s="23">
        <f>(F36+I36)/C36</f>
        <v>324.40181400732433</v>
      </c>
      <c r="L36" s="23">
        <f>J36/C36</f>
        <v>111.9700538889205</v>
      </c>
      <c r="M36" s="30">
        <f>K36+L36</f>
        <v>436.37186789624485</v>
      </c>
    </row>
    <row r="37" spans="1:13" ht="1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 customHeigh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</sheetData>
  <sortState ref="A10:M693">
    <sortCondition descending="1" ref="C10:C693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4" fitToHeight="8" orientation="portrait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2018-12-17T09:13:28Z</dcterms:modified>
</cp:coreProperties>
</file>