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" sheetId="13" r:id="rId1"/>
  </sheets>
  <calcPr calcId="145621"/>
</workbook>
</file>

<file path=xl/calcChain.xml><?xml version="1.0" encoding="utf-8"?>
<calcChain xmlns="http://schemas.openxmlformats.org/spreadsheetml/2006/main">
  <c r="L158" i="13" l="1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F158" i="13"/>
  <c r="F157" i="13"/>
  <c r="K157" i="13" s="1"/>
  <c r="M157" i="13" s="1"/>
  <c r="F156" i="13"/>
  <c r="K156" i="13" s="1"/>
  <c r="M156" i="13" s="1"/>
  <c r="F155" i="13"/>
  <c r="K155" i="13" s="1"/>
  <c r="M155" i="13" s="1"/>
  <c r="F154" i="13"/>
  <c r="K154" i="13" s="1"/>
  <c r="M154" i="13" s="1"/>
  <c r="F153" i="13"/>
  <c r="K153" i="13" s="1"/>
  <c r="M153" i="13" s="1"/>
  <c r="F152" i="13"/>
  <c r="K152" i="13" s="1"/>
  <c r="M152" i="13" s="1"/>
  <c r="F151" i="13"/>
  <c r="K151" i="13" s="1"/>
  <c r="M151" i="13" s="1"/>
  <c r="F150" i="13"/>
  <c r="K150" i="13" s="1"/>
  <c r="M150" i="13" s="1"/>
  <c r="F149" i="13"/>
  <c r="K149" i="13" s="1"/>
  <c r="M149" i="13" s="1"/>
  <c r="F148" i="13"/>
  <c r="K148" i="13" s="1"/>
  <c r="M148" i="13" s="1"/>
  <c r="F147" i="13"/>
  <c r="K147" i="13" s="1"/>
  <c r="M147" i="13" s="1"/>
  <c r="F146" i="13"/>
  <c r="K146" i="13" s="1"/>
  <c r="M146" i="13" s="1"/>
  <c r="F145" i="13"/>
  <c r="K145" i="13" s="1"/>
  <c r="M145" i="13" s="1"/>
  <c r="F144" i="13"/>
  <c r="K144" i="13" s="1"/>
  <c r="M144" i="13" s="1"/>
  <c r="F143" i="13"/>
  <c r="K143" i="13" s="1"/>
  <c r="M143" i="13" s="1"/>
  <c r="F142" i="13"/>
  <c r="K142" i="13" s="1"/>
  <c r="M142" i="13" s="1"/>
  <c r="F141" i="13"/>
  <c r="K141" i="13" s="1"/>
  <c r="M141" i="13" s="1"/>
  <c r="F140" i="13"/>
  <c r="K140" i="13" s="1"/>
  <c r="M140" i="13" s="1"/>
  <c r="F139" i="13"/>
  <c r="K139" i="13" s="1"/>
  <c r="M139" i="13" s="1"/>
  <c r="F138" i="13"/>
  <c r="K138" i="13" s="1"/>
  <c r="M138" i="13" s="1"/>
  <c r="F137" i="13"/>
  <c r="K137" i="13" s="1"/>
  <c r="M137" i="13" s="1"/>
  <c r="F136" i="13"/>
  <c r="K136" i="13" s="1"/>
  <c r="M136" i="13" s="1"/>
  <c r="F135" i="13"/>
  <c r="K135" i="13" s="1"/>
  <c r="M135" i="13" s="1"/>
  <c r="F134" i="13"/>
  <c r="K134" i="13" s="1"/>
  <c r="M134" i="13" s="1"/>
  <c r="F133" i="13"/>
  <c r="K133" i="13" s="1"/>
  <c r="M133" i="13" s="1"/>
  <c r="F132" i="13"/>
  <c r="K132" i="13" s="1"/>
  <c r="M132" i="13" s="1"/>
  <c r="F131" i="13"/>
  <c r="K131" i="13" s="1"/>
  <c r="M131" i="13" s="1"/>
  <c r="F130" i="13"/>
  <c r="K130" i="13" s="1"/>
  <c r="M130" i="13" s="1"/>
  <c r="F129" i="13"/>
  <c r="K129" i="13" s="1"/>
  <c r="M129" i="13" s="1"/>
  <c r="F128" i="13"/>
  <c r="K128" i="13" s="1"/>
  <c r="M128" i="13" s="1"/>
  <c r="F127" i="13"/>
  <c r="K127" i="13" s="1"/>
  <c r="M127" i="13" s="1"/>
  <c r="F126" i="13"/>
  <c r="K126" i="13" s="1"/>
  <c r="M126" i="13" s="1"/>
  <c r="F125" i="13"/>
  <c r="K125" i="13" s="1"/>
  <c r="M125" i="13" s="1"/>
  <c r="F124" i="13"/>
  <c r="K124" i="13" s="1"/>
  <c r="M124" i="13" s="1"/>
  <c r="F123" i="13"/>
  <c r="K123" i="13" s="1"/>
  <c r="M123" i="13" s="1"/>
  <c r="F122" i="13"/>
  <c r="K122" i="13" s="1"/>
  <c r="M122" i="13" s="1"/>
  <c r="F121" i="13"/>
  <c r="K121" i="13" s="1"/>
  <c r="M121" i="13" s="1"/>
  <c r="F120" i="13"/>
  <c r="K120" i="13" s="1"/>
  <c r="M120" i="13" s="1"/>
  <c r="F119" i="13"/>
  <c r="K119" i="13" s="1"/>
  <c r="M119" i="13" s="1"/>
  <c r="F118" i="13"/>
  <c r="K118" i="13" s="1"/>
  <c r="M118" i="13" s="1"/>
  <c r="F117" i="13"/>
  <c r="K117" i="13" s="1"/>
  <c r="M117" i="13" s="1"/>
  <c r="F116" i="13"/>
  <c r="K116" i="13" s="1"/>
  <c r="M116" i="13" s="1"/>
  <c r="F115" i="13"/>
  <c r="K115" i="13" s="1"/>
  <c r="M115" i="13" s="1"/>
  <c r="F114" i="13"/>
  <c r="K114" i="13" s="1"/>
  <c r="M114" i="13" s="1"/>
  <c r="F113" i="13"/>
  <c r="K113" i="13" s="1"/>
  <c r="M113" i="13" s="1"/>
  <c r="F112" i="13"/>
  <c r="K112" i="13" s="1"/>
  <c r="M112" i="13" s="1"/>
  <c r="F111" i="13"/>
  <c r="K111" i="13" s="1"/>
  <c r="M111" i="13" s="1"/>
  <c r="F110" i="13"/>
  <c r="K110" i="13" s="1"/>
  <c r="M110" i="13" s="1"/>
  <c r="F109" i="13"/>
  <c r="K109" i="13" s="1"/>
  <c r="M109" i="13" s="1"/>
  <c r="F108" i="13"/>
  <c r="K108" i="13" s="1"/>
  <c r="M108" i="13" s="1"/>
  <c r="F107" i="13"/>
  <c r="K107" i="13" s="1"/>
  <c r="M107" i="13" s="1"/>
  <c r="F106" i="13"/>
  <c r="K106" i="13" s="1"/>
  <c r="M106" i="13" s="1"/>
  <c r="F105" i="13"/>
  <c r="K105" i="13" s="1"/>
  <c r="M105" i="13" s="1"/>
  <c r="F104" i="13"/>
  <c r="K104" i="13" s="1"/>
  <c r="M104" i="13" s="1"/>
  <c r="F103" i="13"/>
  <c r="K103" i="13" s="1"/>
  <c r="M103" i="13" s="1"/>
  <c r="F102" i="13"/>
  <c r="K102" i="13" s="1"/>
  <c r="M102" i="13" s="1"/>
  <c r="F101" i="13"/>
  <c r="K101" i="13" s="1"/>
  <c r="M101" i="13" s="1"/>
  <c r="F100" i="13"/>
  <c r="K100" i="13" s="1"/>
  <c r="M100" i="13" s="1"/>
  <c r="F99" i="13"/>
  <c r="K99" i="13" s="1"/>
  <c r="M99" i="13" s="1"/>
  <c r="F98" i="13"/>
  <c r="K98" i="13" s="1"/>
  <c r="M98" i="13" s="1"/>
  <c r="F97" i="13"/>
  <c r="K97" i="13" s="1"/>
  <c r="M97" i="13" s="1"/>
  <c r="F96" i="13"/>
  <c r="K96" i="13" s="1"/>
  <c r="M96" i="13" s="1"/>
  <c r="F95" i="13"/>
  <c r="K95" i="13" s="1"/>
  <c r="M95" i="13" s="1"/>
  <c r="F94" i="13"/>
  <c r="K94" i="13" s="1"/>
  <c r="M94" i="13" s="1"/>
  <c r="F93" i="13"/>
  <c r="K93" i="13" s="1"/>
  <c r="M93" i="13" s="1"/>
  <c r="F92" i="13"/>
  <c r="K92" i="13" s="1"/>
  <c r="M92" i="13" s="1"/>
  <c r="F91" i="13"/>
  <c r="K91" i="13" s="1"/>
  <c r="M91" i="13" s="1"/>
  <c r="F90" i="13"/>
  <c r="K90" i="13" s="1"/>
  <c r="M90" i="13" s="1"/>
  <c r="F89" i="13"/>
  <c r="K89" i="13" s="1"/>
  <c r="M89" i="13" s="1"/>
  <c r="F88" i="13"/>
  <c r="K88" i="13" s="1"/>
  <c r="M88" i="13" s="1"/>
  <c r="F87" i="13"/>
  <c r="K87" i="13" s="1"/>
  <c r="M87" i="13" s="1"/>
  <c r="F86" i="13"/>
  <c r="K86" i="13" s="1"/>
  <c r="M86" i="13" s="1"/>
  <c r="F85" i="13"/>
  <c r="K85" i="13" s="1"/>
  <c r="M85" i="13" s="1"/>
  <c r="F84" i="13"/>
  <c r="K84" i="13" s="1"/>
  <c r="M84" i="13" s="1"/>
  <c r="F83" i="13"/>
  <c r="K83" i="13" s="1"/>
  <c r="M83" i="13" s="1"/>
  <c r="F82" i="13"/>
  <c r="K82" i="13" s="1"/>
  <c r="M82" i="13" s="1"/>
  <c r="F81" i="13"/>
  <c r="K81" i="13" s="1"/>
  <c r="M81" i="13" s="1"/>
  <c r="F80" i="13"/>
  <c r="K80" i="13" s="1"/>
  <c r="M80" i="13" s="1"/>
  <c r="F79" i="13"/>
  <c r="K79" i="13" s="1"/>
  <c r="M79" i="13" s="1"/>
  <c r="F78" i="13"/>
  <c r="K78" i="13" s="1"/>
  <c r="M78" i="13" s="1"/>
  <c r="F77" i="13"/>
  <c r="K77" i="13" s="1"/>
  <c r="M77" i="13" s="1"/>
  <c r="F76" i="13"/>
  <c r="K76" i="13" s="1"/>
  <c r="M76" i="13" s="1"/>
  <c r="F75" i="13"/>
  <c r="K75" i="13" s="1"/>
  <c r="M75" i="13" s="1"/>
  <c r="F74" i="13"/>
  <c r="K74" i="13" s="1"/>
  <c r="M74" i="13" s="1"/>
  <c r="F73" i="13"/>
  <c r="K73" i="13" s="1"/>
  <c r="M73" i="13" s="1"/>
  <c r="F72" i="13"/>
  <c r="K72" i="13" s="1"/>
  <c r="M72" i="13" s="1"/>
  <c r="F71" i="13"/>
  <c r="K71" i="13" s="1"/>
  <c r="M71" i="13" s="1"/>
  <c r="F70" i="13"/>
  <c r="K70" i="13" s="1"/>
  <c r="M70" i="13" s="1"/>
  <c r="F69" i="13"/>
  <c r="K69" i="13" s="1"/>
  <c r="M69" i="13" s="1"/>
  <c r="F68" i="13"/>
  <c r="K68" i="13" s="1"/>
  <c r="M68" i="13" s="1"/>
  <c r="F67" i="13"/>
  <c r="K67" i="13" s="1"/>
  <c r="M67" i="13" s="1"/>
  <c r="F66" i="13"/>
  <c r="K66" i="13" s="1"/>
  <c r="M66" i="13" s="1"/>
  <c r="F65" i="13"/>
  <c r="K65" i="13" s="1"/>
  <c r="M65" i="13" s="1"/>
  <c r="F64" i="13"/>
  <c r="K64" i="13" s="1"/>
  <c r="M64" i="13" s="1"/>
  <c r="F63" i="13"/>
  <c r="K63" i="13" s="1"/>
  <c r="M63" i="13" s="1"/>
  <c r="F62" i="13"/>
  <c r="K62" i="13" s="1"/>
  <c r="M62" i="13" s="1"/>
  <c r="F61" i="13"/>
  <c r="K61" i="13" s="1"/>
  <c r="M61" i="13" s="1"/>
  <c r="F60" i="13"/>
  <c r="K60" i="13" s="1"/>
  <c r="M60" i="13" s="1"/>
  <c r="F59" i="13"/>
  <c r="K59" i="13" s="1"/>
  <c r="M59" i="13" s="1"/>
  <c r="F58" i="13"/>
  <c r="K58" i="13" s="1"/>
  <c r="M58" i="13" s="1"/>
  <c r="F57" i="13"/>
  <c r="K57" i="13" s="1"/>
  <c r="M57" i="13" s="1"/>
  <c r="F56" i="13"/>
  <c r="K56" i="13" s="1"/>
  <c r="M56" i="13" s="1"/>
  <c r="F55" i="13"/>
  <c r="K55" i="13" s="1"/>
  <c r="M55" i="13" s="1"/>
  <c r="F54" i="13"/>
  <c r="K54" i="13" s="1"/>
  <c r="M54" i="13" s="1"/>
  <c r="F53" i="13"/>
  <c r="K53" i="13" s="1"/>
  <c r="M53" i="13" s="1"/>
  <c r="F52" i="13"/>
  <c r="K52" i="13" s="1"/>
  <c r="M52" i="13" s="1"/>
  <c r="F51" i="13"/>
  <c r="K51" i="13" s="1"/>
  <c r="M51" i="13" s="1"/>
  <c r="F50" i="13"/>
  <c r="K50" i="13" s="1"/>
  <c r="M50" i="13" s="1"/>
  <c r="F49" i="13"/>
  <c r="K49" i="13" s="1"/>
  <c r="M49" i="13" s="1"/>
  <c r="F48" i="13"/>
  <c r="K48" i="13" s="1"/>
  <c r="M48" i="13" s="1"/>
  <c r="F47" i="13"/>
  <c r="K47" i="13" s="1"/>
  <c r="M47" i="13" s="1"/>
  <c r="F46" i="13"/>
  <c r="K46" i="13" s="1"/>
  <c r="M46" i="13" s="1"/>
  <c r="F45" i="13"/>
  <c r="K45" i="13" s="1"/>
  <c r="M45" i="13" s="1"/>
  <c r="F44" i="13"/>
  <c r="K44" i="13" s="1"/>
  <c r="M44" i="13" s="1"/>
  <c r="F43" i="13"/>
  <c r="K43" i="13" s="1"/>
  <c r="M43" i="13" s="1"/>
  <c r="F42" i="13"/>
  <c r="K42" i="13" s="1"/>
  <c r="M42" i="13" s="1"/>
  <c r="F41" i="13"/>
  <c r="K41" i="13" s="1"/>
  <c r="M41" i="13" s="1"/>
  <c r="F40" i="13"/>
  <c r="K40" i="13" s="1"/>
  <c r="M40" i="13" s="1"/>
  <c r="F39" i="13"/>
  <c r="K39" i="13" s="1"/>
  <c r="M39" i="13" s="1"/>
  <c r="F38" i="13"/>
  <c r="K38" i="13" s="1"/>
  <c r="M38" i="13" s="1"/>
  <c r="F37" i="13"/>
  <c r="K37" i="13" s="1"/>
  <c r="M37" i="13" s="1"/>
  <c r="F36" i="13"/>
  <c r="K36" i="13" s="1"/>
  <c r="M36" i="13" s="1"/>
  <c r="F35" i="13"/>
  <c r="K35" i="13" s="1"/>
  <c r="M35" i="13" s="1"/>
  <c r="F34" i="13"/>
  <c r="K34" i="13" s="1"/>
  <c r="M34" i="13" s="1"/>
  <c r="F33" i="13"/>
  <c r="K33" i="13" s="1"/>
  <c r="M33" i="13" s="1"/>
  <c r="F32" i="13"/>
  <c r="K32" i="13" s="1"/>
  <c r="M32" i="13" s="1"/>
  <c r="F31" i="13"/>
  <c r="K31" i="13" s="1"/>
  <c r="M31" i="13" s="1"/>
  <c r="F30" i="13"/>
  <c r="K30" i="13" s="1"/>
  <c r="M30" i="13" s="1"/>
  <c r="F29" i="13"/>
  <c r="K29" i="13" s="1"/>
  <c r="M29" i="13" s="1"/>
  <c r="F28" i="13"/>
  <c r="K28" i="13" s="1"/>
  <c r="M28" i="13" s="1"/>
  <c r="F27" i="13"/>
  <c r="K27" i="13" s="1"/>
  <c r="M27" i="13" s="1"/>
  <c r="F26" i="13"/>
  <c r="K26" i="13" s="1"/>
  <c r="M26" i="13" s="1"/>
  <c r="F25" i="13"/>
  <c r="K25" i="13" s="1"/>
  <c r="M25" i="13" s="1"/>
  <c r="F24" i="13"/>
  <c r="K24" i="13" s="1"/>
  <c r="M24" i="13" s="1"/>
  <c r="F23" i="13"/>
  <c r="K23" i="13" s="1"/>
  <c r="M23" i="13" s="1"/>
  <c r="F22" i="13"/>
  <c r="K22" i="13" s="1"/>
  <c r="M22" i="13" s="1"/>
  <c r="F21" i="13"/>
  <c r="K21" i="13" s="1"/>
  <c r="M21" i="13" s="1"/>
  <c r="F20" i="13"/>
  <c r="K20" i="13" s="1"/>
  <c r="M20" i="13" s="1"/>
  <c r="F19" i="13"/>
  <c r="K19" i="13" s="1"/>
  <c r="M19" i="13" s="1"/>
  <c r="F18" i="13"/>
  <c r="K18" i="13" s="1"/>
  <c r="M18" i="13" s="1"/>
  <c r="F17" i="13"/>
  <c r="K17" i="13" s="1"/>
  <c r="M17" i="13" s="1"/>
  <c r="F16" i="13"/>
  <c r="K16" i="13" s="1"/>
  <c r="M16" i="13" s="1"/>
  <c r="F15" i="13"/>
  <c r="K15" i="13" s="1"/>
  <c r="M15" i="13" s="1"/>
  <c r="F14" i="13"/>
  <c r="K14" i="13" s="1"/>
  <c r="M14" i="13" s="1"/>
  <c r="F13" i="13"/>
  <c r="K13" i="13" s="1"/>
  <c r="M13" i="13" s="1"/>
  <c r="F12" i="13"/>
  <c r="K12" i="13" s="1"/>
  <c r="M12" i="13" s="1"/>
  <c r="F11" i="13"/>
  <c r="K11" i="13" s="1"/>
  <c r="M11" i="13" s="1"/>
  <c r="F10" i="13"/>
  <c r="K10" i="13" s="1"/>
  <c r="M10" i="13" s="1"/>
  <c r="K158" i="13" l="1"/>
  <c r="M158" i="13" s="1"/>
</calcChain>
</file>

<file path=xl/sharedStrings.xml><?xml version="1.0" encoding="utf-8"?>
<sst xmlns="http://schemas.openxmlformats.org/spreadsheetml/2006/main" count="317" uniqueCount="175">
  <si>
    <t xml:space="preserve">Granada               </t>
  </si>
  <si>
    <t xml:space="preserve">Gualchos                                               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</si>
  <si>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</si>
  <si>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</si>
  <si>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</si>
  <si>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</si>
  <si>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</si>
  <si>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</si>
  <si>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</si>
  <si>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</si>
  <si>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</si>
  <si>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</si>
  <si>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</si>
  <si>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</si>
  <si>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</si>
  <si>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</si>
  <si>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</si>
  <si>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</si>
  <si>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</si>
  <si>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</si>
  <si>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</si>
  <si>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</si>
  <si>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</si>
  <si>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t>CONTRIBUCIÓN FISCAL ABSOLUTA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</si>
  <si>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</si>
  <si>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</si>
  <si>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</si>
  <si>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</si>
  <si>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</si>
  <si>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</si>
  <si>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</si>
  <si>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</si>
  <si>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</si>
  <si>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</si>
  <si>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</si>
  <si>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</si>
  <si>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Pulpí                                                                 </t>
  </si>
  <si>
    <t xml:space="preserve">Herrera                                                               </t>
  </si>
  <si>
    <t xml:space="preserve">Berja  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</si>
  <si>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</si>
  <si>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</si>
  <si>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Algarrobo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</si>
  <si>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</si>
  <si>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</si>
  <si>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</si>
  <si>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</si>
  <si>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</si>
  <si>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</si>
  <si>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</si>
  <si>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</si>
  <si>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</si>
  <si>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</si>
  <si>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Estepa                                                                </t>
  </si>
  <si>
    <t xml:space="preserve">Pozoblanco                                                            </t>
  </si>
  <si>
    <t xml:space="preserve">Otura                                                                 </t>
  </si>
  <si>
    <t xml:space="preserve">Carolina (La)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</si>
  <si>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</si>
  <si>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</si>
  <si>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</si>
  <si>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</si>
  <si>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</si>
  <si>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</si>
  <si>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Bollullos de la Mitación                                              </t>
  </si>
  <si>
    <t xml:space="preserve">Palma del Condado (La)                                                </t>
  </si>
  <si>
    <t xml:space="preserve">Benalup-Casas Viejas  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</si>
  <si>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</si>
  <si>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</si>
  <si>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</si>
  <si>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Benamejí                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</si>
  <si>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</si>
  <si>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</si>
  <si>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</si>
  <si>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</si>
  <si>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</si>
  <si>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</si>
  <si>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</si>
  <si>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</si>
  <si>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</si>
  <si>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</si>
  <si>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</si>
  <si>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</si>
  <si>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Medina-Sidonia                                                        </t>
  </si>
  <si>
    <t xml:space="preserve">Santaella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</si>
  <si>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</si>
  <si>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</si>
  <si>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</si>
  <si>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</si>
  <si>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</si>
  <si>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</si>
  <si>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Posadas                                                               </t>
  </si>
  <si>
    <t xml:space="preserve">Porcuna                                                               </t>
  </si>
  <si>
    <t xml:space="preserve">Burguillos     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</si>
  <si>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</si>
  <si>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</si>
  <si>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</si>
  <si>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</si>
  <si>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</si>
  <si>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</si>
  <si>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</si>
  <si>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</si>
  <si>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</si>
  <si>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</si>
  <si>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</si>
  <si>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Trigueros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</si>
  <si>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</si>
  <si>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</si>
  <si>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</si>
  <si>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</si>
  <si>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</si>
  <si>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</si>
  <si>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</si>
  <si>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Cúllar Vega                                                           </t>
  </si>
  <si>
    <t xml:space="preserve">Gines                                                                 </t>
  </si>
  <si>
    <t xml:space="preserve">Huétor Tájar                                                          </t>
  </si>
  <si>
    <t xml:space="preserve">Arjona                                                                </t>
  </si>
  <si>
    <t xml:space="preserve">Órgiva                                                                </t>
  </si>
  <si>
    <t xml:space="preserve">Gelves                                                                </t>
  </si>
  <si>
    <t xml:space="preserve">Castilleja de la Cuesta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</si>
  <si>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</si>
  <si>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</si>
  <si>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</si>
  <si>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Fernán-Núñez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</si>
  <si>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</si>
  <si>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</si>
  <si>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</si>
  <si>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</si>
  <si>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</si>
  <si>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</si>
  <si>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</si>
  <si>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Illora               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</si>
  <si>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</si>
  <si>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</si>
  <si>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</si>
  <si>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Huércal-Overa                                                         </t>
  </si>
  <si>
    <t xml:space="preserve">Huércal de Almería                                                    </t>
  </si>
  <si>
    <t xml:space="preserve">Ubrique                                                               </t>
  </si>
  <si>
    <t xml:space="preserve">Alcalá del Río   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</si>
  <si>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</si>
  <si>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</si>
  <si>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</si>
  <si>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</si>
  <si>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</si>
  <si>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Nerva                 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</si>
  <si>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</si>
  <si>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</si>
  <si>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</si>
  <si>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</si>
  <si>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Viso del Alcor (El)                                                   </t>
  </si>
  <si>
    <t xml:space="preserve">Cantillana                                                            </t>
  </si>
  <si>
    <t xml:space="preserve">Zubia (La)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</si>
  <si>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</si>
  <si>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</si>
  <si>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</si>
  <si>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</si>
  <si>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</si>
  <si>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</si>
  <si>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Vegas del Genil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</si>
  <si>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</si>
  <si>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</si>
  <si>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</si>
  <si>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</si>
  <si>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</si>
  <si>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</si>
  <si>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</si>
  <si>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</si>
  <si>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Hinojosa del Duque                                                    </t>
  </si>
  <si>
    <t xml:space="preserve">Nueva Carteya                                                         </t>
  </si>
  <si>
    <t xml:space="preserve">Villaverde del Río                                                    </t>
  </si>
  <si>
    <t xml:space="preserve">Fuentes de Andalucía                                                  </t>
  </si>
  <si>
    <t xml:space="preserve">Salobreña                                                             </t>
  </si>
  <si>
    <t xml:space="preserve">Algaba (La)                                                           </t>
  </si>
  <si>
    <t xml:space="preserve">Cartaya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</si>
  <si>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31-10-18)</t>
    </r>
  </si>
  <si>
    <t>Ingresos tributarios per cápita 2017 (impuestos directos e indirectos, tasas y otros ingresos)</t>
  </si>
  <si>
    <t>Municipios de Andalucía de 5.000 a 19.999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</si>
</sst>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abSelected="1" workbookViewId="0">
      <selection activeCell="Q11" sqref="Q11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2" t="s">
        <v>173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20.25">
      <c r="A4" s="33" t="s">
        <v>174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>
      <c r="A5" s="7" t="s">
        <v>172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9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4" t="s">
        <v>10</v>
      </c>
      <c r="E8" s="35"/>
      <c r="F8" s="35"/>
      <c r="G8" s="35"/>
      <c r="H8" s="35"/>
      <c r="I8" s="35"/>
      <c r="J8" s="36"/>
      <c r="K8" s="37" t="s">
        <v>11</v>
      </c>
      <c r="L8" s="38"/>
      <c r="M8" s="39"/>
    </row>
    <row r="9" spans="1:13" s="1" customFormat="1" ht="45">
      <c r="A9" s="24" t="s">
        <v>12</v>
      </c>
      <c r="B9" s="24" t="s">
        <v>13</v>
      </c>
      <c r="C9" s="24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29" t="s">
        <v>19</v>
      </c>
      <c r="I9" s="29" t="s">
        <v>20</v>
      </c>
      <c r="J9" s="29" t="s">
        <v>21</v>
      </c>
      <c r="K9" s="25" t="s">
        <v>22</v>
      </c>
      <c r="L9" s="25" t="s">
        <v>21</v>
      </c>
      <c r="M9" s="26" t="s">
        <v>23</v>
      </c>
    </row>
    <row r="10" spans="1:13" ht="15" customHeight="1">
      <c r="A10" s="27" t="s">
        <v>93</v>
      </c>
      <c r="B10" s="21" t="s">
        <v>8</v>
      </c>
      <c r="C10" s="22">
        <v>19691</v>
      </c>
      <c r="D10" s="30">
        <v>7787843.4299999997</v>
      </c>
      <c r="E10" s="31"/>
      <c r="F10" s="30">
        <f>D10-E10</f>
        <v>7787843.4299999997</v>
      </c>
      <c r="G10" s="30">
        <v>130039.67</v>
      </c>
      <c r="H10" s="30"/>
      <c r="I10" s="30">
        <f>G10-H10</f>
        <v>130039.67</v>
      </c>
      <c r="J10" s="30">
        <v>1658254.83</v>
      </c>
      <c r="K10" s="23">
        <f>(F10+I10)/C10</f>
        <v>402.10670357015891</v>
      </c>
      <c r="L10" s="23">
        <f>J10/C10</f>
        <v>84.21384541160937</v>
      </c>
      <c r="M10" s="28">
        <f>K10+L10</f>
        <v>486.3205489817683</v>
      </c>
    </row>
    <row r="11" spans="1:13" ht="15" customHeight="1">
      <c r="A11" s="27" t="s">
        <v>118</v>
      </c>
      <c r="B11" s="21" t="s">
        <v>8</v>
      </c>
      <c r="C11" s="22">
        <v>19532</v>
      </c>
      <c r="D11" s="30">
        <v>5183762.5599999996</v>
      </c>
      <c r="E11" s="31"/>
      <c r="F11" s="30">
        <f>D11-E11</f>
        <v>5183762.5599999996</v>
      </c>
      <c r="G11" s="30">
        <v>105328.52</v>
      </c>
      <c r="H11" s="30"/>
      <c r="I11" s="30">
        <f>G11-H11</f>
        <v>105328.52</v>
      </c>
      <c r="J11" s="30">
        <v>2010375</v>
      </c>
      <c r="K11" s="23">
        <f>(F11+I11)/C11</f>
        <v>270.79106491910704</v>
      </c>
      <c r="L11" s="23">
        <f>J11/C11</f>
        <v>102.9272475936924</v>
      </c>
      <c r="M11" s="28">
        <f>K11+L11</f>
        <v>373.71831251279946</v>
      </c>
    </row>
    <row r="12" spans="1:13" ht="15" customHeight="1">
      <c r="A12" s="27" t="s">
        <v>92</v>
      </c>
      <c r="B12" s="21" t="s">
        <v>5</v>
      </c>
      <c r="C12" s="22">
        <v>19523</v>
      </c>
      <c r="D12" s="30">
        <v>6048051.7800000003</v>
      </c>
      <c r="E12" s="31"/>
      <c r="F12" s="30">
        <f>D12-E12</f>
        <v>6048051.7800000003</v>
      </c>
      <c r="G12" s="30">
        <v>189917.18</v>
      </c>
      <c r="H12" s="30"/>
      <c r="I12" s="30">
        <f>G12-H12</f>
        <v>189917.18</v>
      </c>
      <c r="J12" s="30">
        <v>1299236.24</v>
      </c>
      <c r="K12" s="23">
        <f>(F12+I12)/C12</f>
        <v>319.5189755672796</v>
      </c>
      <c r="L12" s="23">
        <f>J12/C12</f>
        <v>66.549005788044866</v>
      </c>
      <c r="M12" s="28">
        <f>K12+L12</f>
        <v>386.06798135532449</v>
      </c>
    </row>
    <row r="13" spans="1:13" ht="15" customHeight="1">
      <c r="A13" s="27" t="s">
        <v>147</v>
      </c>
      <c r="B13" s="21" t="s">
        <v>8</v>
      </c>
      <c r="C13" s="22">
        <v>19234</v>
      </c>
      <c r="D13" s="30">
        <v>4399574.6100000003</v>
      </c>
      <c r="E13" s="31"/>
      <c r="F13" s="30">
        <f>D13-E13</f>
        <v>4399574.6100000003</v>
      </c>
      <c r="G13" s="30">
        <v>44519.99</v>
      </c>
      <c r="H13" s="30"/>
      <c r="I13" s="30">
        <f>G13-H13</f>
        <v>44519.99</v>
      </c>
      <c r="J13" s="30">
        <v>1761537.24</v>
      </c>
      <c r="K13" s="23">
        <f>(F13+I13)/C13</f>
        <v>231.05410211084541</v>
      </c>
      <c r="L13" s="23">
        <f>J13/C13</f>
        <v>91.58455027555371</v>
      </c>
      <c r="M13" s="28">
        <f>K13+L13</f>
        <v>322.63865238639914</v>
      </c>
    </row>
    <row r="14" spans="1:13" ht="15" customHeight="1">
      <c r="A14" s="27" t="s">
        <v>171</v>
      </c>
      <c r="B14" s="21" t="s">
        <v>2</v>
      </c>
      <c r="C14" s="22">
        <v>19193</v>
      </c>
      <c r="D14" s="30">
        <v>8414392.3399999999</v>
      </c>
      <c r="E14" s="31"/>
      <c r="F14" s="30">
        <f>D14-E14</f>
        <v>8414392.3399999999</v>
      </c>
      <c r="G14" s="30">
        <v>275639.18</v>
      </c>
      <c r="H14" s="30"/>
      <c r="I14" s="30">
        <f>G14-H14</f>
        <v>275639.18</v>
      </c>
      <c r="J14" s="30">
        <v>3339676.77</v>
      </c>
      <c r="K14" s="23">
        <f>(F14+I14)/C14</f>
        <v>452.77088105038291</v>
      </c>
      <c r="L14" s="23">
        <f>J14/C14</f>
        <v>174.00493773771689</v>
      </c>
      <c r="M14" s="28">
        <f>K14+L14</f>
        <v>626.77581878809974</v>
      </c>
    </row>
    <row r="15" spans="1:13" ht="15" customHeight="1">
      <c r="A15" s="27" t="s">
        <v>149</v>
      </c>
      <c r="B15" s="21" t="s">
        <v>0</v>
      </c>
      <c r="C15" s="22">
        <v>19006</v>
      </c>
      <c r="D15" s="30">
        <v>4508090.83</v>
      </c>
      <c r="E15" s="31"/>
      <c r="F15" s="30">
        <f>D15-E15</f>
        <v>4508090.83</v>
      </c>
      <c r="G15" s="30">
        <v>138274.38</v>
      </c>
      <c r="H15" s="30"/>
      <c r="I15" s="30">
        <f>G15-H15</f>
        <v>138274.38</v>
      </c>
      <c r="J15" s="30">
        <v>1816467.66</v>
      </c>
      <c r="K15" s="23">
        <f>(F15+I15)/C15</f>
        <v>244.46833684099758</v>
      </c>
      <c r="L15" s="23">
        <f>J15/C15</f>
        <v>95.573379985267806</v>
      </c>
      <c r="M15" s="28">
        <f>K15+L15</f>
        <v>340.04171682626537</v>
      </c>
    </row>
    <row r="16" spans="1:13" ht="15" customHeight="1">
      <c r="A16" s="27" t="s">
        <v>131</v>
      </c>
      <c r="B16" s="21" t="s">
        <v>8</v>
      </c>
      <c r="C16" s="22">
        <v>18934</v>
      </c>
      <c r="D16" s="30">
        <v>4818175.0599999996</v>
      </c>
      <c r="E16" s="31"/>
      <c r="F16" s="30">
        <f>D16-E16</f>
        <v>4818175.0599999996</v>
      </c>
      <c r="G16" s="30">
        <v>170213.23</v>
      </c>
      <c r="H16" s="30"/>
      <c r="I16" s="30">
        <f>G16-H16</f>
        <v>170213.23</v>
      </c>
      <c r="J16" s="30">
        <v>1499939.82</v>
      </c>
      <c r="K16" s="23">
        <f>(F16+I16)/C16</f>
        <v>263.46193567127921</v>
      </c>
      <c r="L16" s="23">
        <f>J16/C16</f>
        <v>79.219384176613502</v>
      </c>
      <c r="M16" s="28">
        <f>K16+L16</f>
        <v>342.68131984789272</v>
      </c>
    </row>
    <row r="17" spans="1:13" ht="15" customHeight="1">
      <c r="A17" s="27" t="s">
        <v>100</v>
      </c>
      <c r="B17" s="21" t="s">
        <v>0</v>
      </c>
      <c r="C17" s="22">
        <v>18799</v>
      </c>
      <c r="D17" s="30">
        <v>4727941.2</v>
      </c>
      <c r="E17" s="31"/>
      <c r="F17" s="30">
        <f>D17-E17</f>
        <v>4727941.2</v>
      </c>
      <c r="G17" s="30">
        <v>69341.14</v>
      </c>
      <c r="H17" s="30"/>
      <c r="I17" s="30">
        <f>G17-H17</f>
        <v>69341.14</v>
      </c>
      <c r="J17" s="30">
        <v>2318533.19</v>
      </c>
      <c r="K17" s="23">
        <f>(F17+I17)/C17</f>
        <v>255.18816639182936</v>
      </c>
      <c r="L17" s="23">
        <f>J17/C17</f>
        <v>123.33279376562582</v>
      </c>
      <c r="M17" s="28">
        <f>K17+L17</f>
        <v>378.52096015745519</v>
      </c>
    </row>
    <row r="18" spans="1:13" ht="15" customHeight="1">
      <c r="A18" s="27" t="s">
        <v>44</v>
      </c>
      <c r="B18" s="21" t="s">
        <v>0</v>
      </c>
      <c r="C18" s="22">
        <v>18660</v>
      </c>
      <c r="D18" s="30">
        <v>9021326.1999999993</v>
      </c>
      <c r="E18" s="31"/>
      <c r="F18" s="30">
        <f>D18-E18</f>
        <v>9021326.1999999993</v>
      </c>
      <c r="G18" s="30">
        <v>132101.79</v>
      </c>
      <c r="H18" s="30"/>
      <c r="I18" s="30">
        <f>G18-H18</f>
        <v>132101.79</v>
      </c>
      <c r="J18" s="30">
        <v>2162722.5</v>
      </c>
      <c r="K18" s="23">
        <f>(F18+I18)/C18</f>
        <v>490.5374056806001</v>
      </c>
      <c r="L18" s="23">
        <f>J18/C18</f>
        <v>115.90152733118971</v>
      </c>
      <c r="M18" s="28">
        <f>K18+L18</f>
        <v>606.4389330117898</v>
      </c>
    </row>
    <row r="19" spans="1:13" ht="15" customHeight="1">
      <c r="A19" s="27" t="s">
        <v>133</v>
      </c>
      <c r="B19" s="21" t="s">
        <v>3</v>
      </c>
      <c r="C19" s="22">
        <v>18649</v>
      </c>
      <c r="D19" s="30">
        <v>5710405.9800000004</v>
      </c>
      <c r="E19" s="31"/>
      <c r="F19" s="30">
        <f>D19-E19</f>
        <v>5710405.9800000004</v>
      </c>
      <c r="G19" s="30">
        <v>194539.54</v>
      </c>
      <c r="H19" s="30"/>
      <c r="I19" s="30">
        <f>G19-H19</f>
        <v>194539.54</v>
      </c>
      <c r="J19" s="30">
        <v>1629430.48</v>
      </c>
      <c r="K19" s="23">
        <f>(F19+I19)/C19</f>
        <v>316.63604053836667</v>
      </c>
      <c r="L19" s="23">
        <f>J19/C19</f>
        <v>87.373611453697251</v>
      </c>
      <c r="M19" s="28">
        <f>K19+L19</f>
        <v>404.00965199206394</v>
      </c>
    </row>
    <row r="20" spans="1:13" ht="15" customHeight="1">
      <c r="A20" s="27" t="s">
        <v>31</v>
      </c>
      <c r="B20" s="21" t="s">
        <v>6</v>
      </c>
      <c r="C20" s="22">
        <v>18088</v>
      </c>
      <c r="D20" s="30">
        <v>13369393.91</v>
      </c>
      <c r="E20" s="31"/>
      <c r="F20" s="30">
        <f>D20-E20</f>
        <v>13369393.91</v>
      </c>
      <c r="G20" s="30">
        <v>1486660.75</v>
      </c>
      <c r="H20" s="30"/>
      <c r="I20" s="30">
        <f>G20-H20</f>
        <v>1486660.75</v>
      </c>
      <c r="J20" s="30">
        <v>4116640.65</v>
      </c>
      <c r="K20" s="23">
        <f>(F20+I20)/C20</f>
        <v>821.32102277753211</v>
      </c>
      <c r="L20" s="23">
        <f>J20/C20</f>
        <v>227.58959807607252</v>
      </c>
      <c r="M20" s="28">
        <f>K20+L20</f>
        <v>1048.9106208536045</v>
      </c>
    </row>
    <row r="21" spans="1:13" ht="15" customHeight="1">
      <c r="A21" s="27" t="s">
        <v>130</v>
      </c>
      <c r="B21" s="21" t="s">
        <v>4</v>
      </c>
      <c r="C21" s="22">
        <v>17924</v>
      </c>
      <c r="D21" s="30">
        <v>4941982.37</v>
      </c>
      <c r="E21" s="31"/>
      <c r="F21" s="30">
        <f>D21-E21</f>
        <v>4941982.37</v>
      </c>
      <c r="G21" s="30">
        <v>136860.88</v>
      </c>
      <c r="H21" s="30"/>
      <c r="I21" s="30">
        <f>G21-H21</f>
        <v>136860.88</v>
      </c>
      <c r="J21" s="30">
        <v>1626064.14</v>
      </c>
      <c r="K21" s="23">
        <f>(F21+I21)/C21</f>
        <v>283.3543433385405</v>
      </c>
      <c r="L21" s="23">
        <f>J21/C21</f>
        <v>90.719936398125412</v>
      </c>
      <c r="M21" s="28">
        <f>K21+L21</f>
        <v>374.07427973666591</v>
      </c>
    </row>
    <row r="22" spans="1:13" ht="15" customHeight="1">
      <c r="A22" s="27" t="s">
        <v>35</v>
      </c>
      <c r="B22" s="21" t="s">
        <v>8</v>
      </c>
      <c r="C22" s="22">
        <v>17735</v>
      </c>
      <c r="D22" s="30">
        <v>6512637.0999999996</v>
      </c>
      <c r="E22" s="31"/>
      <c r="F22" s="30">
        <f>D22-E22</f>
        <v>6512637.0999999996</v>
      </c>
      <c r="G22" s="30">
        <v>10208.030000000001</v>
      </c>
      <c r="H22" s="30"/>
      <c r="I22" s="30">
        <f>G22-H22</f>
        <v>10208.030000000001</v>
      </c>
      <c r="J22" s="30">
        <v>5991690.9199999999</v>
      </c>
      <c r="K22" s="23">
        <f>(F22+I22)/C22</f>
        <v>367.79504539047082</v>
      </c>
      <c r="L22" s="23">
        <f>J22/C22</f>
        <v>337.84555511700029</v>
      </c>
      <c r="M22" s="28">
        <f>K22+L22</f>
        <v>705.64060050747116</v>
      </c>
    </row>
    <row r="23" spans="1:13" ht="15" customHeight="1">
      <c r="A23" s="27" t="s">
        <v>117</v>
      </c>
      <c r="B23" s="21" t="s">
        <v>8</v>
      </c>
      <c r="C23" s="22">
        <v>17429</v>
      </c>
      <c r="D23" s="30">
        <v>4027175.02</v>
      </c>
      <c r="E23" s="31"/>
      <c r="F23" s="30">
        <f>D23-E23</f>
        <v>4027175.02</v>
      </c>
      <c r="G23" s="30">
        <v>127752.64</v>
      </c>
      <c r="H23" s="30"/>
      <c r="I23" s="30">
        <f>G23-H23</f>
        <v>127752.64</v>
      </c>
      <c r="J23" s="30">
        <v>2338200.0099999998</v>
      </c>
      <c r="K23" s="23">
        <f>(F23+I23)/C23</f>
        <v>238.39162659934593</v>
      </c>
      <c r="L23" s="23">
        <f>J23/C23</f>
        <v>134.15571805611336</v>
      </c>
      <c r="M23" s="28">
        <f>K23+L23</f>
        <v>372.54734465545926</v>
      </c>
    </row>
    <row r="24" spans="1:13" ht="15" customHeight="1">
      <c r="A24" s="27" t="s">
        <v>53</v>
      </c>
      <c r="B24" s="21" t="s">
        <v>5</v>
      </c>
      <c r="C24" s="22">
        <v>17285</v>
      </c>
      <c r="D24" s="30">
        <v>7671731.9100000001</v>
      </c>
      <c r="E24" s="31"/>
      <c r="F24" s="30">
        <f>D24-E24</f>
        <v>7671731.9100000001</v>
      </c>
      <c r="G24" s="30">
        <v>159996.10999999999</v>
      </c>
      <c r="H24" s="30"/>
      <c r="I24" s="30">
        <f>G24-H24</f>
        <v>159996.10999999999</v>
      </c>
      <c r="J24" s="30">
        <v>2266102.38</v>
      </c>
      <c r="K24" s="23">
        <f>(F24+I24)/C24</f>
        <v>453.09389759907435</v>
      </c>
      <c r="L24" s="23">
        <f>J24/C24</f>
        <v>131.10224934914666</v>
      </c>
      <c r="M24" s="28">
        <f>K24+L24</f>
        <v>584.19614694822098</v>
      </c>
    </row>
    <row r="25" spans="1:13" ht="15" customHeight="1">
      <c r="A25" s="27" t="s">
        <v>134</v>
      </c>
      <c r="B25" s="21" t="s">
        <v>3</v>
      </c>
      <c r="C25" s="22">
        <v>17234</v>
      </c>
      <c r="D25" s="30">
        <v>5233957.24</v>
      </c>
      <c r="E25" s="31"/>
      <c r="F25" s="30">
        <f>D25-E25</f>
        <v>5233957.24</v>
      </c>
      <c r="G25" s="30">
        <v>136782.70000000001</v>
      </c>
      <c r="H25" s="30"/>
      <c r="I25" s="30">
        <f>G25-H25</f>
        <v>136782.70000000001</v>
      </c>
      <c r="J25" s="30">
        <v>642426.38</v>
      </c>
      <c r="K25" s="23">
        <f>(F25+I25)/C25</f>
        <v>311.63629685505401</v>
      </c>
      <c r="L25" s="23">
        <f>J25/C25</f>
        <v>37.276684460949284</v>
      </c>
      <c r="M25" s="28">
        <f>K25+L25</f>
        <v>348.91298131600331</v>
      </c>
    </row>
    <row r="26" spans="1:13" ht="15" customHeight="1">
      <c r="A26" s="27" t="s">
        <v>135</v>
      </c>
      <c r="B26" s="21" t="s">
        <v>6</v>
      </c>
      <c r="C26" s="22">
        <v>16683</v>
      </c>
      <c r="D26" s="30">
        <v>5025589.7300000004</v>
      </c>
      <c r="E26" s="31"/>
      <c r="F26" s="30">
        <f>D26-E26</f>
        <v>5025589.7300000004</v>
      </c>
      <c r="G26" s="30">
        <v>136597.57</v>
      </c>
      <c r="H26" s="30"/>
      <c r="I26" s="30">
        <f>G26-H26</f>
        <v>136597.57</v>
      </c>
      <c r="J26" s="30">
        <v>1784743.52</v>
      </c>
      <c r="K26" s="23">
        <f>(F26+I26)/C26</f>
        <v>309.42799856140988</v>
      </c>
      <c r="L26" s="23">
        <f>J26/C26</f>
        <v>106.97977102439609</v>
      </c>
      <c r="M26" s="28">
        <f>K26+L26</f>
        <v>416.40776958580597</v>
      </c>
    </row>
    <row r="27" spans="1:13" ht="15" customHeight="1">
      <c r="A27" s="27" t="s">
        <v>96</v>
      </c>
      <c r="B27" s="21" t="s">
        <v>8</v>
      </c>
      <c r="C27" s="22">
        <v>16418</v>
      </c>
      <c r="D27" s="30">
        <v>4544242.6900000004</v>
      </c>
      <c r="E27" s="31"/>
      <c r="F27" s="30">
        <f>D27-E27</f>
        <v>4544242.6900000004</v>
      </c>
      <c r="G27" s="30">
        <v>113677.31</v>
      </c>
      <c r="H27" s="30"/>
      <c r="I27" s="30">
        <f>G27-H27</f>
        <v>113677.31</v>
      </c>
      <c r="J27" s="30">
        <v>1990299.38</v>
      </c>
      <c r="K27" s="23">
        <f>(F27+I27)/C27</f>
        <v>283.70812522840782</v>
      </c>
      <c r="L27" s="23">
        <f>J27/C27</f>
        <v>121.22666463637471</v>
      </c>
      <c r="M27" s="28">
        <f>K27+L27</f>
        <v>404.93478986478254</v>
      </c>
    </row>
    <row r="28" spans="1:13" ht="15" customHeight="1">
      <c r="A28" s="27" t="s">
        <v>170</v>
      </c>
      <c r="B28" s="21" t="s">
        <v>8</v>
      </c>
      <c r="C28" s="22">
        <v>16275</v>
      </c>
      <c r="D28" s="30">
        <v>3756272.63</v>
      </c>
      <c r="E28" s="31"/>
      <c r="F28" s="30">
        <f>D28-E28</f>
        <v>3756272.63</v>
      </c>
      <c r="G28" s="30">
        <v>27307.11</v>
      </c>
      <c r="H28" s="30"/>
      <c r="I28" s="30">
        <f>G28-H28</f>
        <v>27307.11</v>
      </c>
      <c r="J28" s="30">
        <v>1446716.4</v>
      </c>
      <c r="K28" s="23">
        <f>(F28+I28)/C28</f>
        <v>232.4780178187404</v>
      </c>
      <c r="L28" s="23">
        <f>J28/C28</f>
        <v>88.891944700460826</v>
      </c>
      <c r="M28" s="28">
        <f>K28+L28</f>
        <v>321.36996251920124</v>
      </c>
    </row>
    <row r="29" spans="1:13" ht="15" customHeight="1">
      <c r="A29" s="27" t="s">
        <v>34</v>
      </c>
      <c r="B29" s="21" t="s">
        <v>4</v>
      </c>
      <c r="C29" s="22">
        <v>15996</v>
      </c>
      <c r="D29" s="30">
        <v>6040248.6699999999</v>
      </c>
      <c r="E29" s="31"/>
      <c r="F29" s="30">
        <f>D29-E29</f>
        <v>6040248.6699999999</v>
      </c>
      <c r="G29" s="30">
        <v>125122.48</v>
      </c>
      <c r="H29" s="30"/>
      <c r="I29" s="30">
        <f>G29-H29</f>
        <v>125122.48</v>
      </c>
      <c r="J29" s="30">
        <v>5158492.45</v>
      </c>
      <c r="K29" s="23">
        <f>(F29+I29)/C29</f>
        <v>385.43205488872218</v>
      </c>
      <c r="L29" s="23">
        <f>J29/C29</f>
        <v>322.48639972493123</v>
      </c>
      <c r="M29" s="28">
        <f>K29+L29</f>
        <v>707.91845461365347</v>
      </c>
    </row>
    <row r="30" spans="1:13" ht="15" customHeight="1">
      <c r="A30" s="27" t="s">
        <v>32</v>
      </c>
      <c r="B30" s="21" t="s">
        <v>3</v>
      </c>
      <c r="C30" s="22">
        <v>15528</v>
      </c>
      <c r="D30" s="30">
        <v>10820203.43</v>
      </c>
      <c r="E30" s="31"/>
      <c r="F30" s="30">
        <f>D30-E30</f>
        <v>10820203.43</v>
      </c>
      <c r="G30" s="30">
        <v>234606.94</v>
      </c>
      <c r="H30" s="30"/>
      <c r="I30" s="30">
        <f>G30-H30</f>
        <v>234606.94</v>
      </c>
      <c r="J30" s="30">
        <v>1489125.49</v>
      </c>
      <c r="K30" s="23">
        <f>(F30+I30)/C30</f>
        <v>711.92750965996902</v>
      </c>
      <c r="L30" s="23">
        <f>J30/C30</f>
        <v>95.899374678001024</v>
      </c>
      <c r="M30" s="28">
        <f>K30+L30</f>
        <v>807.82688433797</v>
      </c>
    </row>
    <row r="31" spans="1:13" ht="15" customHeight="1">
      <c r="A31" s="27" t="s">
        <v>55</v>
      </c>
      <c r="B31" s="21" t="s">
        <v>4</v>
      </c>
      <c r="C31" s="22">
        <v>15508</v>
      </c>
      <c r="D31" s="30">
        <v>4626830.0999999996</v>
      </c>
      <c r="E31" s="31"/>
      <c r="F31" s="30">
        <f>D31-E31</f>
        <v>4626830.0999999996</v>
      </c>
      <c r="G31" s="30">
        <v>70727.520000000004</v>
      </c>
      <c r="H31" s="30"/>
      <c r="I31" s="30">
        <f>G31-H31</f>
        <v>70727.520000000004</v>
      </c>
      <c r="J31" s="30">
        <v>2872247.31</v>
      </c>
      <c r="K31" s="23">
        <f>(F31+I31)/C31</f>
        <v>302.91189192674744</v>
      </c>
      <c r="L31" s="23">
        <f>J31/C31</f>
        <v>185.21068545266959</v>
      </c>
      <c r="M31" s="28">
        <f>K31+L31</f>
        <v>488.12257737941707</v>
      </c>
    </row>
    <row r="32" spans="1:13" ht="15" customHeight="1">
      <c r="A32" s="27" t="s">
        <v>58</v>
      </c>
      <c r="B32" s="21" t="s">
        <v>8</v>
      </c>
      <c r="C32" s="22">
        <v>15423</v>
      </c>
      <c r="D32" s="30">
        <v>6759325.8200000003</v>
      </c>
      <c r="E32" s="31"/>
      <c r="F32" s="30">
        <f>D32-E32</f>
        <v>6759325.8200000003</v>
      </c>
      <c r="G32" s="30">
        <v>268048.37</v>
      </c>
      <c r="H32" s="30"/>
      <c r="I32" s="30">
        <f>G32-H32</f>
        <v>268048.37</v>
      </c>
      <c r="J32" s="30">
        <v>-974428.83</v>
      </c>
      <c r="K32" s="23">
        <f>(F32+I32)/C32</f>
        <v>455.64249432665503</v>
      </c>
      <c r="L32" s="23">
        <f>J32/C32</f>
        <v>-63.180239253063604</v>
      </c>
      <c r="M32" s="28">
        <f>K32+L32</f>
        <v>392.46225507359145</v>
      </c>
    </row>
    <row r="33" spans="1:13" ht="15" customHeight="1">
      <c r="A33" s="27" t="s">
        <v>29</v>
      </c>
      <c r="B33" s="21" t="s">
        <v>7</v>
      </c>
      <c r="C33" s="22">
        <v>15371</v>
      </c>
      <c r="D33" s="30">
        <v>12210259.210000001</v>
      </c>
      <c r="E33" s="31"/>
      <c r="F33" s="30">
        <f>D33-E33</f>
        <v>12210259.210000001</v>
      </c>
      <c r="G33" s="30">
        <v>311978.65999999997</v>
      </c>
      <c r="H33" s="30"/>
      <c r="I33" s="30">
        <f>G33-H33</f>
        <v>311978.65999999997</v>
      </c>
      <c r="J33" s="30">
        <v>3596827.69</v>
      </c>
      <c r="K33" s="23">
        <f>(F33+I33)/C33</f>
        <v>814.66644135059539</v>
      </c>
      <c r="L33" s="23">
        <f>J33/C33</f>
        <v>234.00089063821483</v>
      </c>
      <c r="M33" s="28">
        <f>K33+L33</f>
        <v>1048.6673319888102</v>
      </c>
    </row>
    <row r="34" spans="1:13" ht="15" customHeight="1">
      <c r="A34" s="27" t="s">
        <v>27</v>
      </c>
      <c r="B34" s="21" t="s">
        <v>2</v>
      </c>
      <c r="C34" s="22">
        <v>15038</v>
      </c>
      <c r="D34" s="30">
        <v>12422736.060000001</v>
      </c>
      <c r="E34" s="31"/>
      <c r="F34" s="30">
        <f>D34-E34</f>
        <v>12422736.060000001</v>
      </c>
      <c r="G34" s="30">
        <v>171197.16</v>
      </c>
      <c r="H34" s="30"/>
      <c r="I34" s="30">
        <f>G34-H34</f>
        <v>171197.16</v>
      </c>
      <c r="J34" s="30">
        <v>2580539.75</v>
      </c>
      <c r="K34" s="23">
        <f>(F34+I34)/C34</f>
        <v>837.47394733342207</v>
      </c>
      <c r="L34" s="23">
        <f>J34/C34</f>
        <v>171.60126014097619</v>
      </c>
      <c r="M34" s="28">
        <f>K34+L34</f>
        <v>1009.0752074743982</v>
      </c>
    </row>
    <row r="35" spans="1:13" ht="15" customHeight="1">
      <c r="A35" s="27" t="s">
        <v>146</v>
      </c>
      <c r="B35" s="21" t="s">
        <v>0</v>
      </c>
      <c r="C35" s="22">
        <v>14960</v>
      </c>
      <c r="D35" s="30">
        <v>3538553.35</v>
      </c>
      <c r="E35" s="31"/>
      <c r="F35" s="30">
        <f>D35-E35</f>
        <v>3538553.35</v>
      </c>
      <c r="G35" s="30">
        <v>67942.820000000007</v>
      </c>
      <c r="H35" s="30"/>
      <c r="I35" s="30">
        <f>G35-H35</f>
        <v>67942.820000000007</v>
      </c>
      <c r="J35" s="30">
        <v>1536399.27</v>
      </c>
      <c r="K35" s="23">
        <f>(F35+I35)/C35</f>
        <v>241.07594719251335</v>
      </c>
      <c r="L35" s="23">
        <f>J35/C35</f>
        <v>102.70048596256684</v>
      </c>
      <c r="M35" s="28">
        <f>K35+L35</f>
        <v>343.77643315508021</v>
      </c>
    </row>
    <row r="36" spans="1:13" ht="15" customHeight="1">
      <c r="A36" s="27" t="s">
        <v>25</v>
      </c>
      <c r="B36" s="21" t="s">
        <v>7</v>
      </c>
      <c r="C36" s="22">
        <v>14589</v>
      </c>
      <c r="D36" s="30">
        <v>22815670.510000002</v>
      </c>
      <c r="E36" s="31"/>
      <c r="F36" s="30">
        <f>D36-E36</f>
        <v>22815670.510000002</v>
      </c>
      <c r="G36" s="30">
        <v>460696.75</v>
      </c>
      <c r="H36" s="30"/>
      <c r="I36" s="30">
        <f>G36-H36</f>
        <v>460696.75</v>
      </c>
      <c r="J36" s="30">
        <v>2182449.77</v>
      </c>
      <c r="K36" s="23">
        <f>(F36+I36)/C36</f>
        <v>1595.4737994379327</v>
      </c>
      <c r="L36" s="23">
        <f>J36/C36</f>
        <v>149.59556994996231</v>
      </c>
      <c r="M36" s="28">
        <f>K36+L36</f>
        <v>1745.069369387895</v>
      </c>
    </row>
    <row r="37" spans="1:13" ht="15" customHeight="1">
      <c r="A37" s="27" t="s">
        <v>140</v>
      </c>
      <c r="B37" s="21" t="s">
        <v>0</v>
      </c>
      <c r="C37" s="22">
        <v>14556</v>
      </c>
      <c r="D37" s="30">
        <v>3194867.97</v>
      </c>
      <c r="E37" s="31"/>
      <c r="F37" s="30">
        <f>D37-E37</f>
        <v>3194867.97</v>
      </c>
      <c r="G37" s="30">
        <v>228938.82</v>
      </c>
      <c r="H37" s="30"/>
      <c r="I37" s="30">
        <f>G37-H37</f>
        <v>228938.82</v>
      </c>
      <c r="J37" s="30">
        <v>1646675.95</v>
      </c>
      <c r="K37" s="23">
        <f>(F37+I37)/C37</f>
        <v>235.21618507831823</v>
      </c>
      <c r="L37" s="23">
        <f>J37/C37</f>
        <v>113.12695452047265</v>
      </c>
      <c r="M37" s="28">
        <f>K37+L37</f>
        <v>348.34313959879091</v>
      </c>
    </row>
    <row r="38" spans="1:13" ht="15" customHeight="1">
      <c r="A38" s="27" t="s">
        <v>88</v>
      </c>
      <c r="B38" s="21" t="s">
        <v>4</v>
      </c>
      <c r="C38" s="22">
        <v>14435</v>
      </c>
      <c r="D38" s="30">
        <v>3618306.96</v>
      </c>
      <c r="E38" s="31"/>
      <c r="F38" s="30">
        <f>D38-E38</f>
        <v>3618306.96</v>
      </c>
      <c r="G38" s="30">
        <v>102875.5</v>
      </c>
      <c r="H38" s="30"/>
      <c r="I38" s="30">
        <f>G38-H38</f>
        <v>102875.5</v>
      </c>
      <c r="J38" s="30">
        <v>1716384.34</v>
      </c>
      <c r="K38" s="23">
        <f>(F38+I38)/C38</f>
        <v>257.78887842050574</v>
      </c>
      <c r="L38" s="23">
        <f>J38/C38</f>
        <v>118.90435330793211</v>
      </c>
      <c r="M38" s="28">
        <f>K38+L38</f>
        <v>376.69323172843787</v>
      </c>
    </row>
    <row r="39" spans="1:13" ht="15" customHeight="1">
      <c r="A39" s="27" t="s">
        <v>73</v>
      </c>
      <c r="B39" s="21" t="s">
        <v>2</v>
      </c>
      <c r="C39" s="22">
        <v>14095</v>
      </c>
      <c r="D39" s="30">
        <v>4703158.6100000003</v>
      </c>
      <c r="E39" s="31"/>
      <c r="F39" s="30">
        <f>D39-E39</f>
        <v>4703158.6100000003</v>
      </c>
      <c r="G39" s="30">
        <v>156726.01999999999</v>
      </c>
      <c r="H39" s="30"/>
      <c r="I39" s="30">
        <f>G39-H39</f>
        <v>156726.01999999999</v>
      </c>
      <c r="J39" s="30">
        <v>1930308.03</v>
      </c>
      <c r="K39" s="23">
        <f>(F39+I39)/C39</f>
        <v>344.7949365023058</v>
      </c>
      <c r="L39" s="23">
        <f>J39/C39</f>
        <v>136.94984249733949</v>
      </c>
      <c r="M39" s="28">
        <f>K39+L39</f>
        <v>481.74477899964529</v>
      </c>
    </row>
    <row r="40" spans="1:13" ht="15" customHeight="1">
      <c r="A40" s="27" t="s">
        <v>86</v>
      </c>
      <c r="B40" s="21" t="s">
        <v>5</v>
      </c>
      <c r="C40" s="22">
        <v>14010</v>
      </c>
      <c r="D40" s="30">
        <v>3704733.71</v>
      </c>
      <c r="E40" s="31"/>
      <c r="F40" s="30">
        <f>D40-E40</f>
        <v>3704733.71</v>
      </c>
      <c r="G40" s="30">
        <v>105640.57</v>
      </c>
      <c r="H40" s="30"/>
      <c r="I40" s="30">
        <f>G40-H40</f>
        <v>105640.57</v>
      </c>
      <c r="J40" s="30">
        <v>1342992.09</v>
      </c>
      <c r="K40" s="23">
        <f>(F40+I40)/C40</f>
        <v>271.97532334047105</v>
      </c>
      <c r="L40" s="23">
        <f>J40/C40</f>
        <v>95.859535331905789</v>
      </c>
      <c r="M40" s="28">
        <f>K40+L40</f>
        <v>367.83485867237687</v>
      </c>
    </row>
    <row r="41" spans="1:13" ht="15" customHeight="1">
      <c r="A41" s="27" t="s">
        <v>104</v>
      </c>
      <c r="B41" s="21" t="s">
        <v>8</v>
      </c>
      <c r="C41" s="22">
        <v>13988</v>
      </c>
      <c r="D41" s="30">
        <v>4091590.97</v>
      </c>
      <c r="E41" s="31"/>
      <c r="F41" s="30">
        <f>D41-E41</f>
        <v>4091590.97</v>
      </c>
      <c r="G41" s="30">
        <v>105056.77</v>
      </c>
      <c r="H41" s="30"/>
      <c r="I41" s="30">
        <f>G41-H41</f>
        <v>105056.77</v>
      </c>
      <c r="J41" s="30">
        <v>689989.93</v>
      </c>
      <c r="K41" s="23">
        <f>(F41+I41)/C41</f>
        <v>300.01771089505291</v>
      </c>
      <c r="L41" s="23">
        <f>J41/C41</f>
        <v>49.327275521875897</v>
      </c>
      <c r="M41" s="28">
        <f>K41+L41</f>
        <v>349.3449864169288</v>
      </c>
    </row>
    <row r="42" spans="1:13" ht="15" customHeight="1">
      <c r="A42" s="27" t="s">
        <v>78</v>
      </c>
      <c r="B42" s="21" t="s">
        <v>0</v>
      </c>
      <c r="C42" s="22">
        <v>13848</v>
      </c>
      <c r="D42" s="30">
        <v>4097647.12</v>
      </c>
      <c r="E42" s="31"/>
      <c r="F42" s="30">
        <f>D42-E42</f>
        <v>4097647.12</v>
      </c>
      <c r="G42" s="30">
        <v>109372.22</v>
      </c>
      <c r="H42" s="30"/>
      <c r="I42" s="30">
        <f>G42-H42</f>
        <v>109372.22</v>
      </c>
      <c r="J42" s="30">
        <v>1912971.37</v>
      </c>
      <c r="K42" s="23">
        <f>(F42+I42)/C42</f>
        <v>303.79977902946274</v>
      </c>
      <c r="L42" s="23">
        <f>J42/C42</f>
        <v>138.14062463893703</v>
      </c>
      <c r="M42" s="28">
        <f>K42+L42</f>
        <v>441.94040366839977</v>
      </c>
    </row>
    <row r="43" spans="1:13" ht="15" customHeight="1">
      <c r="A43" s="27" t="s">
        <v>84</v>
      </c>
      <c r="B43" s="21" t="s">
        <v>4</v>
      </c>
      <c r="C43" s="22">
        <v>13780</v>
      </c>
      <c r="D43" s="30">
        <v>4614990.6900000004</v>
      </c>
      <c r="E43" s="31"/>
      <c r="F43" s="30">
        <f>D43-E43</f>
        <v>4614990.6900000004</v>
      </c>
      <c r="G43" s="30">
        <v>110578.37</v>
      </c>
      <c r="H43" s="30"/>
      <c r="I43" s="30">
        <f>G43-H43</f>
        <v>110578.37</v>
      </c>
      <c r="J43" s="30">
        <v>2104442.08</v>
      </c>
      <c r="K43" s="23">
        <f>(F43+I43)/C43</f>
        <v>342.92953991291733</v>
      </c>
      <c r="L43" s="23">
        <f>J43/C43</f>
        <v>152.71713207547171</v>
      </c>
      <c r="M43" s="28">
        <f>K43+L43</f>
        <v>495.64667198838902</v>
      </c>
    </row>
    <row r="44" spans="1:13" ht="15" customHeight="1">
      <c r="A44" s="27" t="s">
        <v>47</v>
      </c>
      <c r="B44" s="21" t="s">
        <v>3</v>
      </c>
      <c r="C44" s="22">
        <v>13655</v>
      </c>
      <c r="D44" s="30">
        <v>7503819.2400000002</v>
      </c>
      <c r="E44" s="31"/>
      <c r="F44" s="30">
        <f>D44-E44</f>
        <v>7503819.2400000002</v>
      </c>
      <c r="G44" s="30">
        <v>166870.10999999999</v>
      </c>
      <c r="H44" s="30"/>
      <c r="I44" s="30">
        <f>G44-H44</f>
        <v>166870.10999999999</v>
      </c>
      <c r="J44" s="30">
        <v>751800.06</v>
      </c>
      <c r="K44" s="23">
        <f>(F44+I44)/C44</f>
        <v>561.74949469058959</v>
      </c>
      <c r="L44" s="23">
        <f>J44/C44</f>
        <v>55.056760161113147</v>
      </c>
      <c r="M44" s="28">
        <f>K44+L44</f>
        <v>616.80625485170276</v>
      </c>
    </row>
    <row r="45" spans="1:13" ht="15" customHeight="1">
      <c r="A45" s="27" t="s">
        <v>70</v>
      </c>
      <c r="B45" s="21" t="s">
        <v>8</v>
      </c>
      <c r="C45" s="22">
        <v>13583</v>
      </c>
      <c r="D45" s="30">
        <v>4244821.71</v>
      </c>
      <c r="E45" s="31"/>
      <c r="F45" s="30">
        <f>D45-E45</f>
        <v>4244821.71</v>
      </c>
      <c r="G45" s="30">
        <v>-34538.26</v>
      </c>
      <c r="H45" s="30"/>
      <c r="I45" s="30">
        <f>G45-H45</f>
        <v>-34538.26</v>
      </c>
      <c r="J45" s="30">
        <v>824472.76</v>
      </c>
      <c r="K45" s="23">
        <f>(F45+I45)/C45</f>
        <v>309.96712434660975</v>
      </c>
      <c r="L45" s="23">
        <f>J45/C45</f>
        <v>60.698870647132445</v>
      </c>
      <c r="M45" s="28">
        <f>K45+L45</f>
        <v>370.66599499374217</v>
      </c>
    </row>
    <row r="46" spans="1:13" ht="15" customHeight="1">
      <c r="A46" s="27" t="s">
        <v>161</v>
      </c>
      <c r="B46" s="21" t="s">
        <v>5</v>
      </c>
      <c r="C46" s="22">
        <v>13476</v>
      </c>
      <c r="D46" s="30">
        <v>2971072.22</v>
      </c>
      <c r="E46" s="31"/>
      <c r="F46" s="30">
        <f>D46-E46</f>
        <v>2971072.22</v>
      </c>
      <c r="G46" s="30">
        <v>52074.28</v>
      </c>
      <c r="H46" s="30"/>
      <c r="I46" s="30">
        <f>G46-H46</f>
        <v>52074.28</v>
      </c>
      <c r="J46" s="30">
        <v>508408</v>
      </c>
      <c r="K46" s="23">
        <f>(F46+I46)/C46</f>
        <v>224.3355966162066</v>
      </c>
      <c r="L46" s="23">
        <f>J46/C46</f>
        <v>37.726921935292374</v>
      </c>
      <c r="M46" s="28">
        <f>K46+L46</f>
        <v>262.06251855149895</v>
      </c>
    </row>
    <row r="47" spans="1:13" ht="15" customHeight="1">
      <c r="A47" s="27" t="s">
        <v>112</v>
      </c>
      <c r="B47" s="21" t="s">
        <v>8</v>
      </c>
      <c r="C47" s="22">
        <v>13361</v>
      </c>
      <c r="D47" s="30">
        <v>4216880.79</v>
      </c>
      <c r="E47" s="31"/>
      <c r="F47" s="30">
        <f>D47-E47</f>
        <v>4216880.79</v>
      </c>
      <c r="G47" s="30">
        <v>149273.64000000001</v>
      </c>
      <c r="H47" s="30"/>
      <c r="I47" s="30">
        <f>G47-H47</f>
        <v>149273.64000000001</v>
      </c>
      <c r="J47" s="30">
        <v>1421904.81</v>
      </c>
      <c r="K47" s="23">
        <f>(F47+I47)/C47</f>
        <v>326.78350647406631</v>
      </c>
      <c r="L47" s="23">
        <f>J47/C47</f>
        <v>106.42203502731832</v>
      </c>
      <c r="M47" s="28">
        <f>K47+L47</f>
        <v>433.20554150138463</v>
      </c>
    </row>
    <row r="48" spans="1:13" ht="15" customHeight="1">
      <c r="A48" s="27" t="s">
        <v>102</v>
      </c>
      <c r="B48" s="21" t="s">
        <v>7</v>
      </c>
      <c r="C48" s="22">
        <v>12924</v>
      </c>
      <c r="D48" s="30">
        <v>3110750.7</v>
      </c>
      <c r="E48" s="31"/>
      <c r="F48" s="30">
        <f>D48-E48</f>
        <v>3110750.7</v>
      </c>
      <c r="G48" s="30">
        <v>76282.490000000005</v>
      </c>
      <c r="H48" s="30"/>
      <c r="I48" s="30">
        <f>G48-H48</f>
        <v>76282.490000000005</v>
      </c>
      <c r="J48" s="30">
        <v>2255796.42</v>
      </c>
      <c r="K48" s="23">
        <f>(F48+I48)/C48</f>
        <v>246.59804936552155</v>
      </c>
      <c r="L48" s="23">
        <f>J48/C48</f>
        <v>174.54320798514391</v>
      </c>
      <c r="M48" s="28">
        <f>K48+L48</f>
        <v>421.14125735066546</v>
      </c>
    </row>
    <row r="49" spans="1:13" ht="15" customHeight="1">
      <c r="A49" s="27" t="s">
        <v>42</v>
      </c>
      <c r="B49" s="21" t="s">
        <v>2</v>
      </c>
      <c r="C49" s="22">
        <v>12839</v>
      </c>
      <c r="D49" s="30">
        <v>4239007.8099999996</v>
      </c>
      <c r="E49" s="31"/>
      <c r="F49" s="30">
        <f>D49-E49</f>
        <v>4239007.8099999996</v>
      </c>
      <c r="G49" s="30">
        <v>203469.07</v>
      </c>
      <c r="H49" s="30"/>
      <c r="I49" s="30">
        <f>G49-H49</f>
        <v>203469.07</v>
      </c>
      <c r="J49" s="30">
        <v>3010281.67</v>
      </c>
      <c r="K49" s="23">
        <f>(F49+I49)/C49</f>
        <v>346.01424410000777</v>
      </c>
      <c r="L49" s="23">
        <f>J49/C49</f>
        <v>234.46387335462262</v>
      </c>
      <c r="M49" s="28">
        <f>K49+L49</f>
        <v>580.47811745463036</v>
      </c>
    </row>
    <row r="50" spans="1:13" ht="15" customHeight="1">
      <c r="A50" s="27" t="s">
        <v>77</v>
      </c>
      <c r="B50" s="21" t="s">
        <v>8</v>
      </c>
      <c r="C50" s="22">
        <v>12647</v>
      </c>
      <c r="D50" s="30">
        <v>5138570.6500000004</v>
      </c>
      <c r="E50" s="31"/>
      <c r="F50" s="30">
        <f>D50-E50</f>
        <v>5138570.6500000004</v>
      </c>
      <c r="G50" s="30">
        <v>86568.320000000007</v>
      </c>
      <c r="H50" s="30"/>
      <c r="I50" s="30">
        <f>G50-H50</f>
        <v>86568.320000000007</v>
      </c>
      <c r="J50" s="30">
        <v>607846.03</v>
      </c>
      <c r="K50" s="23">
        <f>(F50+I50)/C50</f>
        <v>413.15244484858073</v>
      </c>
      <c r="L50" s="23">
        <f>J50/C50</f>
        <v>48.062467778919903</v>
      </c>
      <c r="M50" s="28">
        <f>K50+L50</f>
        <v>461.21491262750061</v>
      </c>
    </row>
    <row r="51" spans="1:13" ht="15" customHeight="1">
      <c r="A51" s="27" t="s">
        <v>71</v>
      </c>
      <c r="B51" s="21" t="s">
        <v>2</v>
      </c>
      <c r="C51" s="22">
        <v>12570</v>
      </c>
      <c r="D51" s="30">
        <v>4377438.46</v>
      </c>
      <c r="E51" s="31"/>
      <c r="F51" s="30">
        <f>D51-E51</f>
        <v>4377438.46</v>
      </c>
      <c r="G51" s="30">
        <v>417526.44</v>
      </c>
      <c r="H51" s="30"/>
      <c r="I51" s="30">
        <f>G51-H51</f>
        <v>417526.44</v>
      </c>
      <c r="J51" s="30">
        <v>1461125.68</v>
      </c>
      <c r="K51" s="23">
        <f>(F51+I51)/C51</f>
        <v>381.46101034208436</v>
      </c>
      <c r="L51" s="23">
        <f>J51/C51</f>
        <v>116.2391153540175</v>
      </c>
      <c r="M51" s="28">
        <f>K51+L51</f>
        <v>497.70012569610185</v>
      </c>
    </row>
    <row r="52" spans="1:13" ht="15" customHeight="1">
      <c r="A52" s="27" t="s">
        <v>52</v>
      </c>
      <c r="B52" s="21" t="s">
        <v>8</v>
      </c>
      <c r="C52" s="22">
        <v>12526</v>
      </c>
      <c r="D52" s="30">
        <v>4053209.65</v>
      </c>
      <c r="E52" s="31"/>
      <c r="F52" s="30">
        <f>D52-E52</f>
        <v>4053209.65</v>
      </c>
      <c r="G52" s="30">
        <v>98345.02</v>
      </c>
      <c r="H52" s="30"/>
      <c r="I52" s="30">
        <f>G52-H52</f>
        <v>98345.02</v>
      </c>
      <c r="J52" s="30">
        <v>2278835.2999999998</v>
      </c>
      <c r="K52" s="23">
        <f>(F52+I52)/C52</f>
        <v>331.43498882324764</v>
      </c>
      <c r="L52" s="23">
        <f>J52/C52</f>
        <v>181.92841290116556</v>
      </c>
      <c r="M52" s="28">
        <f>K52+L52</f>
        <v>513.36340172441317</v>
      </c>
    </row>
    <row r="53" spans="1:13" ht="15" customHeight="1">
      <c r="A53" s="27" t="s">
        <v>169</v>
      </c>
      <c r="B53" s="21" t="s">
        <v>0</v>
      </c>
      <c r="C53" s="22">
        <v>12402</v>
      </c>
      <c r="D53" s="30">
        <v>7290318.6100000003</v>
      </c>
      <c r="E53" s="31"/>
      <c r="F53" s="30">
        <f>D53-E53</f>
        <v>7290318.6100000003</v>
      </c>
      <c r="G53" s="30">
        <v>142480.76</v>
      </c>
      <c r="H53" s="30"/>
      <c r="I53" s="30">
        <f>G53-H53</f>
        <v>142480.76</v>
      </c>
      <c r="J53" s="30">
        <v>2309859.2400000002</v>
      </c>
      <c r="K53" s="23">
        <f>(F53+I53)/C53</f>
        <v>599.32263909046924</v>
      </c>
      <c r="L53" s="23">
        <f>J53/C53</f>
        <v>186.24893081761007</v>
      </c>
      <c r="M53" s="28">
        <f>K53+L53</f>
        <v>785.57156990807925</v>
      </c>
    </row>
    <row r="54" spans="1:13" ht="15" customHeight="1">
      <c r="A54" s="27" t="s">
        <v>38</v>
      </c>
      <c r="B54" s="21" t="s">
        <v>3</v>
      </c>
      <c r="C54" s="22">
        <v>12331</v>
      </c>
      <c r="D54" s="30">
        <v>4857134.62</v>
      </c>
      <c r="E54" s="31"/>
      <c r="F54" s="30">
        <f>D54-E54</f>
        <v>4857134.62</v>
      </c>
      <c r="G54" s="30">
        <v>64803.53</v>
      </c>
      <c r="H54" s="30"/>
      <c r="I54" s="30">
        <f>G54-H54</f>
        <v>64803.53</v>
      </c>
      <c r="J54" s="30">
        <v>1684583.58</v>
      </c>
      <c r="K54" s="23">
        <f>(F54+I54)/C54</f>
        <v>399.15158138026118</v>
      </c>
      <c r="L54" s="23">
        <f>J54/C54</f>
        <v>136.613703673668</v>
      </c>
      <c r="M54" s="28">
        <f>K54+L54</f>
        <v>535.76528505392912</v>
      </c>
    </row>
    <row r="55" spans="1:13" ht="15" customHeight="1">
      <c r="A55" s="27" t="s">
        <v>49</v>
      </c>
      <c r="B55" s="21" t="s">
        <v>6</v>
      </c>
      <c r="C55" s="22">
        <v>12207</v>
      </c>
      <c r="D55" s="30">
        <v>3852560.71</v>
      </c>
      <c r="E55" s="31"/>
      <c r="F55" s="30">
        <f>D55-E55</f>
        <v>3852560.71</v>
      </c>
      <c r="G55" s="30">
        <v>40784.410000000003</v>
      </c>
      <c r="H55" s="30"/>
      <c r="I55" s="30">
        <f>G55-H55</f>
        <v>40784.410000000003</v>
      </c>
      <c r="J55" s="30">
        <v>1393674.37</v>
      </c>
      <c r="K55" s="23">
        <f>(F55+I55)/C55</f>
        <v>318.94364872614074</v>
      </c>
      <c r="L55" s="23">
        <f>J55/C55</f>
        <v>114.17009666584747</v>
      </c>
      <c r="M55" s="28">
        <f>K55+L55</f>
        <v>433.11374539198823</v>
      </c>
    </row>
    <row r="56" spans="1:13" ht="15" customHeight="1">
      <c r="A56" s="27" t="s">
        <v>136</v>
      </c>
      <c r="B56" s="21" t="s">
        <v>8</v>
      </c>
      <c r="C56" s="22">
        <v>11950</v>
      </c>
      <c r="D56" s="30">
        <v>3610841.77</v>
      </c>
      <c r="E56" s="31"/>
      <c r="F56" s="30">
        <f>D56-E56</f>
        <v>3610841.77</v>
      </c>
      <c r="G56" s="30">
        <v>37713.730000000003</v>
      </c>
      <c r="H56" s="30"/>
      <c r="I56" s="30">
        <f>G56-H56</f>
        <v>37713.730000000003</v>
      </c>
      <c r="J56" s="30">
        <v>532059.79</v>
      </c>
      <c r="K56" s="23">
        <f>(F56+I56)/C56</f>
        <v>305.31845188284518</v>
      </c>
      <c r="L56" s="23">
        <f>J56/C56</f>
        <v>44.523831799163183</v>
      </c>
      <c r="M56" s="28">
        <f>K56+L56</f>
        <v>349.84228368200837</v>
      </c>
    </row>
    <row r="57" spans="1:13" ht="15" customHeight="1">
      <c r="A57" s="27" t="s">
        <v>127</v>
      </c>
      <c r="B57" s="21" t="s">
        <v>8</v>
      </c>
      <c r="C57" s="22">
        <v>11914</v>
      </c>
      <c r="D57" s="30">
        <v>3779665.02</v>
      </c>
      <c r="E57" s="31"/>
      <c r="F57" s="30">
        <f>D57-E57</f>
        <v>3779665.02</v>
      </c>
      <c r="G57" s="30">
        <v>41268.69</v>
      </c>
      <c r="H57" s="30"/>
      <c r="I57" s="30">
        <f>G57-H57</f>
        <v>41268.69</v>
      </c>
      <c r="J57" s="30">
        <v>554925.97</v>
      </c>
      <c r="K57" s="23">
        <f>(F57+I57)/C57</f>
        <v>320.70956102064798</v>
      </c>
      <c r="L57" s="23">
        <f>J57/C57</f>
        <v>46.577637233506799</v>
      </c>
      <c r="M57" s="28">
        <f>K57+L57</f>
        <v>367.28719825415476</v>
      </c>
    </row>
    <row r="58" spans="1:13" ht="15" customHeight="1">
      <c r="A58" s="27" t="s">
        <v>123</v>
      </c>
      <c r="B58" s="21" t="s">
        <v>0</v>
      </c>
      <c r="C58" s="22">
        <v>11904</v>
      </c>
      <c r="D58" s="30">
        <v>2959404.38</v>
      </c>
      <c r="E58" s="31"/>
      <c r="F58" s="30">
        <f>D58-E58</f>
        <v>2959404.38</v>
      </c>
      <c r="G58" s="30">
        <v>99157.54</v>
      </c>
      <c r="H58" s="30"/>
      <c r="I58" s="30">
        <f>G58-H58</f>
        <v>99157.54</v>
      </c>
      <c r="J58" s="30">
        <v>1183442.73</v>
      </c>
      <c r="K58" s="23">
        <f>(F58+I58)/C58</f>
        <v>256.93564516129032</v>
      </c>
      <c r="L58" s="23">
        <f>J58/C58</f>
        <v>99.415551915322581</v>
      </c>
      <c r="M58" s="28">
        <f>K58+L58</f>
        <v>356.35119707661289</v>
      </c>
    </row>
    <row r="59" spans="1:13" ht="15" customHeight="1">
      <c r="A59" s="27" t="s">
        <v>81</v>
      </c>
      <c r="B59" s="21" t="s">
        <v>6</v>
      </c>
      <c r="C59" s="22">
        <v>11741</v>
      </c>
      <c r="D59" s="30">
        <v>4006631.55</v>
      </c>
      <c r="E59" s="31"/>
      <c r="F59" s="30">
        <f>D59-E59</f>
        <v>4006631.55</v>
      </c>
      <c r="G59" s="30">
        <v>107503.5</v>
      </c>
      <c r="H59" s="30"/>
      <c r="I59" s="30">
        <f>G59-H59</f>
        <v>107503.5</v>
      </c>
      <c r="J59" s="30">
        <v>1659372.85</v>
      </c>
      <c r="K59" s="23">
        <f>(F59+I59)/C59</f>
        <v>350.40755046418531</v>
      </c>
      <c r="L59" s="23">
        <f>J59/C59</f>
        <v>141.33147517247255</v>
      </c>
      <c r="M59" s="28">
        <f>K59+L59</f>
        <v>491.73902563665786</v>
      </c>
    </row>
    <row r="60" spans="1:13" ht="15" customHeight="1">
      <c r="A60" s="27" t="s">
        <v>69</v>
      </c>
      <c r="B60" s="21" t="s">
        <v>3</v>
      </c>
      <c r="C60" s="22">
        <v>11481</v>
      </c>
      <c r="D60" s="30">
        <v>3837446.87</v>
      </c>
      <c r="E60" s="31"/>
      <c r="F60" s="30">
        <f>D60-E60</f>
        <v>3837446.87</v>
      </c>
      <c r="G60" s="30">
        <v>86371.520000000004</v>
      </c>
      <c r="H60" s="30"/>
      <c r="I60" s="30">
        <f>G60-H60</f>
        <v>86371.520000000004</v>
      </c>
      <c r="J60" s="30">
        <v>1098339.68</v>
      </c>
      <c r="K60" s="23">
        <f>(F60+I60)/C60</f>
        <v>341.7662564236565</v>
      </c>
      <c r="L60" s="23">
        <f>J60/C60</f>
        <v>95.665854890688962</v>
      </c>
      <c r="M60" s="28">
        <f>K60+L60</f>
        <v>437.43211131434543</v>
      </c>
    </row>
    <row r="61" spans="1:13" ht="15" customHeight="1">
      <c r="A61" s="27" t="s">
        <v>87</v>
      </c>
      <c r="B61" s="21" t="s">
        <v>4</v>
      </c>
      <c r="C61" s="22">
        <v>11265</v>
      </c>
      <c r="D61" s="30">
        <v>3248804</v>
      </c>
      <c r="E61" s="31"/>
      <c r="F61" s="30">
        <f>D61-E61</f>
        <v>3248804</v>
      </c>
      <c r="G61" s="30">
        <v>41715.72</v>
      </c>
      <c r="H61" s="30"/>
      <c r="I61" s="30">
        <f>G61-H61</f>
        <v>41715.72</v>
      </c>
      <c r="J61" s="30">
        <v>1399759.15</v>
      </c>
      <c r="K61" s="23">
        <f>(F61+I61)/C61</f>
        <v>292.1011735463826</v>
      </c>
      <c r="L61" s="23">
        <f>J61/C61</f>
        <v>124.2573590767865</v>
      </c>
      <c r="M61" s="28">
        <f>K61+L61</f>
        <v>416.35853262316908</v>
      </c>
    </row>
    <row r="62" spans="1:13" ht="15" customHeight="1">
      <c r="A62" s="27" t="s">
        <v>51</v>
      </c>
      <c r="B62" s="21" t="s">
        <v>0</v>
      </c>
      <c r="C62" s="22">
        <v>11191</v>
      </c>
      <c r="D62" s="30">
        <v>4844240.04</v>
      </c>
      <c r="E62" s="31"/>
      <c r="F62" s="30">
        <f>D62-E62</f>
        <v>4844240.04</v>
      </c>
      <c r="G62" s="30">
        <v>104789.21</v>
      </c>
      <c r="H62" s="30"/>
      <c r="I62" s="30">
        <f>G62-H62</f>
        <v>104789.21</v>
      </c>
      <c r="J62" s="30">
        <v>1003408.46</v>
      </c>
      <c r="K62" s="23">
        <f>(F62+I62)/C62</f>
        <v>442.23297739254758</v>
      </c>
      <c r="L62" s="23">
        <f>J62/C62</f>
        <v>89.662090965954775</v>
      </c>
      <c r="M62" s="28">
        <f>K62+L62</f>
        <v>531.89506835850239</v>
      </c>
    </row>
    <row r="63" spans="1:13" ht="15" customHeight="1">
      <c r="A63" s="27" t="s">
        <v>105</v>
      </c>
      <c r="B63" s="21" t="s">
        <v>8</v>
      </c>
      <c r="C63" s="22">
        <v>11081</v>
      </c>
      <c r="D63" s="30">
        <v>3026012.05</v>
      </c>
      <c r="E63" s="31"/>
      <c r="F63" s="30">
        <f>D63-E63</f>
        <v>3026012.05</v>
      </c>
      <c r="G63" s="30">
        <v>83062.080000000002</v>
      </c>
      <c r="H63" s="30"/>
      <c r="I63" s="30">
        <f>G63-H63</f>
        <v>83062.080000000002</v>
      </c>
      <c r="J63" s="30">
        <v>1132365.3799999999</v>
      </c>
      <c r="K63" s="23">
        <f>(F63+I63)/C63</f>
        <v>280.57703546611316</v>
      </c>
      <c r="L63" s="23">
        <f>J63/C63</f>
        <v>102.18981860842884</v>
      </c>
      <c r="M63" s="28">
        <f>K63+L63</f>
        <v>382.76685407454198</v>
      </c>
    </row>
    <row r="64" spans="1:13" ht="15" customHeight="1">
      <c r="A64" s="27" t="s">
        <v>154</v>
      </c>
      <c r="B64" s="21" t="s">
        <v>5</v>
      </c>
      <c r="C64" s="22">
        <v>10871</v>
      </c>
      <c r="D64" s="30">
        <v>3043693.79</v>
      </c>
      <c r="E64" s="31"/>
      <c r="F64" s="30">
        <f>D64-E64</f>
        <v>3043693.79</v>
      </c>
      <c r="G64" s="30">
        <v>79510.55</v>
      </c>
      <c r="H64" s="30"/>
      <c r="I64" s="30">
        <f>G64-H64</f>
        <v>79510.55</v>
      </c>
      <c r="J64" s="30">
        <v>388910.44</v>
      </c>
      <c r="K64" s="23">
        <f>(F64+I64)/C64</f>
        <v>287.29687609235577</v>
      </c>
      <c r="L64" s="23">
        <f>J64/C64</f>
        <v>35.775038174960905</v>
      </c>
      <c r="M64" s="28">
        <f>K64+L64</f>
        <v>323.07191426731669</v>
      </c>
    </row>
    <row r="65" spans="1:13" ht="15" customHeight="1">
      <c r="A65" s="27" t="s">
        <v>50</v>
      </c>
      <c r="B65" s="21" t="s">
        <v>4</v>
      </c>
      <c r="C65" s="22">
        <v>10857</v>
      </c>
      <c r="D65" s="30">
        <v>3135793.78</v>
      </c>
      <c r="E65" s="31"/>
      <c r="F65" s="30">
        <f>D65-E65</f>
        <v>3135793.78</v>
      </c>
      <c r="G65" s="30">
        <v>163493.47</v>
      </c>
      <c r="H65" s="30"/>
      <c r="I65" s="30">
        <f>G65-H65</f>
        <v>163493.47</v>
      </c>
      <c r="J65" s="30">
        <v>2431833.37</v>
      </c>
      <c r="K65" s="23">
        <f>(F65+I65)/C65</f>
        <v>303.88571889103804</v>
      </c>
      <c r="L65" s="23">
        <f>J65/C65</f>
        <v>223.9875997052593</v>
      </c>
      <c r="M65" s="28">
        <f>K65+L65</f>
        <v>527.87331859629739</v>
      </c>
    </row>
    <row r="66" spans="1:13" ht="15" customHeight="1">
      <c r="A66" s="27" t="s">
        <v>156</v>
      </c>
      <c r="B66" s="21" t="s">
        <v>0</v>
      </c>
      <c r="C66" s="22">
        <v>10808</v>
      </c>
      <c r="D66" s="30">
        <v>1772295.91</v>
      </c>
      <c r="E66" s="31"/>
      <c r="F66" s="30">
        <f>D66-E66</f>
        <v>1772295.91</v>
      </c>
      <c r="G66" s="30">
        <v>41305.089999999997</v>
      </c>
      <c r="H66" s="30"/>
      <c r="I66" s="30">
        <f>G66-H66</f>
        <v>41305.089999999997</v>
      </c>
      <c r="J66" s="30">
        <v>952000.55</v>
      </c>
      <c r="K66" s="23">
        <f>(F66+I66)/C66</f>
        <v>167.80172094744634</v>
      </c>
      <c r="L66" s="23">
        <f>J66/C66</f>
        <v>88.08295244263509</v>
      </c>
      <c r="M66" s="28">
        <f>K66+L66</f>
        <v>255.88467339008145</v>
      </c>
    </row>
    <row r="67" spans="1:13" ht="15" customHeight="1">
      <c r="A67" s="27" t="s">
        <v>63</v>
      </c>
      <c r="B67" s="21" t="s">
        <v>2</v>
      </c>
      <c r="C67" s="22">
        <v>10690</v>
      </c>
      <c r="D67" s="30">
        <v>3582791.62</v>
      </c>
      <c r="E67" s="31"/>
      <c r="F67" s="30">
        <f>D67-E67</f>
        <v>3582791.62</v>
      </c>
      <c r="G67" s="30">
        <v>56271.96</v>
      </c>
      <c r="H67" s="30"/>
      <c r="I67" s="30">
        <f>G67-H67</f>
        <v>56271.96</v>
      </c>
      <c r="J67" s="30">
        <v>1280123.46</v>
      </c>
      <c r="K67" s="23">
        <f>(F67+I67)/C67</f>
        <v>340.41754724041158</v>
      </c>
      <c r="L67" s="23">
        <f>J67/C67</f>
        <v>119.7496220767072</v>
      </c>
      <c r="M67" s="28">
        <f>K67+L67</f>
        <v>460.16716931711881</v>
      </c>
    </row>
    <row r="68" spans="1:13" ht="15" customHeight="1">
      <c r="A68" s="27" t="s">
        <v>57</v>
      </c>
      <c r="B68" s="21" t="s">
        <v>4</v>
      </c>
      <c r="C68" s="22">
        <v>10634</v>
      </c>
      <c r="D68" s="30">
        <v>2772824.68</v>
      </c>
      <c r="E68" s="31"/>
      <c r="F68" s="30">
        <f>D68-E68</f>
        <v>2772824.68</v>
      </c>
      <c r="G68" s="30">
        <v>97544.08</v>
      </c>
      <c r="H68" s="30"/>
      <c r="I68" s="30">
        <f>G68-H68</f>
        <v>97544.08</v>
      </c>
      <c r="J68" s="30">
        <v>2624413.7000000002</v>
      </c>
      <c r="K68" s="23">
        <f>(F68+I68)/C68</f>
        <v>269.92371261989848</v>
      </c>
      <c r="L68" s="23">
        <f>J68/C68</f>
        <v>246.79459281549748</v>
      </c>
      <c r="M68" s="28">
        <f>K68+L68</f>
        <v>516.71830543539591</v>
      </c>
    </row>
    <row r="69" spans="1:13" ht="15" customHeight="1">
      <c r="A69" s="27" t="s">
        <v>148</v>
      </c>
      <c r="B69" s="21" t="s">
        <v>8</v>
      </c>
      <c r="C69" s="22">
        <v>10612</v>
      </c>
      <c r="D69" s="30">
        <v>2758703.2</v>
      </c>
      <c r="E69" s="31"/>
      <c r="F69" s="30">
        <f>D69-E69</f>
        <v>2758703.2</v>
      </c>
      <c r="G69" s="30">
        <v>40373</v>
      </c>
      <c r="H69" s="30"/>
      <c r="I69" s="30">
        <f>G69-H69</f>
        <v>40373</v>
      </c>
      <c r="J69" s="30">
        <v>602335</v>
      </c>
      <c r="K69" s="23">
        <f>(F69+I69)/C69</f>
        <v>263.76519035054656</v>
      </c>
      <c r="L69" s="23">
        <f>J69/C69</f>
        <v>56.759800226159065</v>
      </c>
      <c r="M69" s="28">
        <f>K69+L69</f>
        <v>320.52499057670565</v>
      </c>
    </row>
    <row r="70" spans="1:13" ht="15" customHeight="1">
      <c r="A70" s="27" t="s">
        <v>62</v>
      </c>
      <c r="B70" s="21" t="s">
        <v>8</v>
      </c>
      <c r="C70" s="22">
        <v>10512</v>
      </c>
      <c r="D70" s="30">
        <v>4351775.96</v>
      </c>
      <c r="E70" s="31"/>
      <c r="F70" s="30">
        <f>D70-E70</f>
        <v>4351775.96</v>
      </c>
      <c r="G70" s="30">
        <v>242035.81</v>
      </c>
      <c r="H70" s="30"/>
      <c r="I70" s="30">
        <f>G70-H70</f>
        <v>242035.81</v>
      </c>
      <c r="J70" s="30">
        <v>814240.47</v>
      </c>
      <c r="K70" s="23">
        <f>(F70+I70)/C70</f>
        <v>437.0064469178082</v>
      </c>
      <c r="L70" s="23">
        <f>J70/C70</f>
        <v>77.45818778538812</v>
      </c>
      <c r="M70" s="28">
        <f>K70+L70</f>
        <v>514.46463470319634</v>
      </c>
    </row>
    <row r="71" spans="1:13" ht="15" customHeight="1">
      <c r="A71" s="27" t="s">
        <v>125</v>
      </c>
      <c r="B71" s="21" t="s">
        <v>0</v>
      </c>
      <c r="C71" s="22">
        <v>10314</v>
      </c>
      <c r="D71" s="30">
        <v>2701281.36</v>
      </c>
      <c r="E71" s="31"/>
      <c r="F71" s="30">
        <f>D71-E71</f>
        <v>2701281.36</v>
      </c>
      <c r="G71" s="30">
        <v>79406.86</v>
      </c>
      <c r="H71" s="30"/>
      <c r="I71" s="30">
        <f>G71-H71</f>
        <v>79406.86</v>
      </c>
      <c r="J71" s="30">
        <v>1199081.47</v>
      </c>
      <c r="K71" s="23">
        <f>(F71+I71)/C71</f>
        <v>269.60327903820047</v>
      </c>
      <c r="L71" s="23">
        <f>J71/C71</f>
        <v>116.25765658328486</v>
      </c>
      <c r="M71" s="28">
        <f>K71+L71</f>
        <v>385.86093562148534</v>
      </c>
    </row>
    <row r="72" spans="1:13" ht="15" customHeight="1">
      <c r="A72" s="27" t="s">
        <v>113</v>
      </c>
      <c r="B72" s="21" t="s">
        <v>0</v>
      </c>
      <c r="C72" s="22">
        <v>10236</v>
      </c>
      <c r="D72" s="30">
        <v>2231992.59</v>
      </c>
      <c r="E72" s="31"/>
      <c r="F72" s="30">
        <f>D72-E72</f>
        <v>2231992.59</v>
      </c>
      <c r="G72" s="30">
        <v>31991.21</v>
      </c>
      <c r="H72" s="30"/>
      <c r="I72" s="30">
        <f>G72-H72</f>
        <v>31991.21</v>
      </c>
      <c r="J72" s="30">
        <v>1486697.39</v>
      </c>
      <c r="K72" s="23">
        <f>(F72+I72)/C72</f>
        <v>221.17856584603359</v>
      </c>
      <c r="L72" s="23">
        <f>J72/C72</f>
        <v>145.2420271590465</v>
      </c>
      <c r="M72" s="28">
        <f>K72+L72</f>
        <v>366.42059300508009</v>
      </c>
    </row>
    <row r="73" spans="1:13" ht="15" customHeight="1">
      <c r="A73" s="27" t="s">
        <v>129</v>
      </c>
      <c r="B73" s="21" t="s">
        <v>0</v>
      </c>
      <c r="C73" s="22">
        <v>10233</v>
      </c>
      <c r="D73" s="30">
        <v>3082336.4</v>
      </c>
      <c r="E73" s="31"/>
      <c r="F73" s="30">
        <f>D73-E73</f>
        <v>3082336.4</v>
      </c>
      <c r="G73" s="30">
        <v>35606.910000000003</v>
      </c>
      <c r="H73" s="30"/>
      <c r="I73" s="30">
        <f>G73-H73</f>
        <v>35606.910000000003</v>
      </c>
      <c r="J73" s="30">
        <v>917601.02</v>
      </c>
      <c r="K73" s="23">
        <f>(F73+I73)/C73</f>
        <v>304.69493892309197</v>
      </c>
      <c r="L73" s="23">
        <f>J73/C73</f>
        <v>89.670772989348194</v>
      </c>
      <c r="M73" s="28">
        <f>K73+L73</f>
        <v>394.36571191244013</v>
      </c>
    </row>
    <row r="74" spans="1:13" ht="15" customHeight="1">
      <c r="A74" s="27" t="s">
        <v>116</v>
      </c>
      <c r="B74" s="21" t="s">
        <v>8</v>
      </c>
      <c r="C74" s="22">
        <v>10051</v>
      </c>
      <c r="D74" s="30">
        <v>3293084.17</v>
      </c>
      <c r="E74" s="31"/>
      <c r="F74" s="30">
        <f>D74-E74</f>
        <v>3293084.17</v>
      </c>
      <c r="G74" s="30">
        <v>17196.240000000002</v>
      </c>
      <c r="H74" s="30"/>
      <c r="I74" s="30">
        <f>G74-H74</f>
        <v>17196.240000000002</v>
      </c>
      <c r="J74" s="30">
        <v>590497.99</v>
      </c>
      <c r="K74" s="23">
        <f>(F74+I74)/C74</f>
        <v>329.34836434185655</v>
      </c>
      <c r="L74" s="23">
        <f>J74/C74</f>
        <v>58.750173117102776</v>
      </c>
      <c r="M74" s="28">
        <f>K74+L74</f>
        <v>388.0985374589593</v>
      </c>
    </row>
    <row r="75" spans="1:13" ht="15" customHeight="1">
      <c r="A75" s="27" t="s">
        <v>46</v>
      </c>
      <c r="B75" s="21" t="s">
        <v>5</v>
      </c>
      <c r="C75" s="22">
        <v>9994</v>
      </c>
      <c r="D75" s="30">
        <v>3333364.75</v>
      </c>
      <c r="E75" s="31"/>
      <c r="F75" s="30">
        <f>D75-E75</f>
        <v>3333364.75</v>
      </c>
      <c r="G75" s="30">
        <v>56518.83</v>
      </c>
      <c r="H75" s="30"/>
      <c r="I75" s="30">
        <f>G75-H75</f>
        <v>56518.83</v>
      </c>
      <c r="J75" s="30">
        <v>1381494.39</v>
      </c>
      <c r="K75" s="23">
        <f>(F75+I75)/C75</f>
        <v>339.19187312387436</v>
      </c>
      <c r="L75" s="23">
        <f>J75/C75</f>
        <v>138.23237842705623</v>
      </c>
      <c r="M75" s="28">
        <f>K75+L75</f>
        <v>477.42425155093059</v>
      </c>
    </row>
    <row r="76" spans="1:13" ht="15" customHeight="1">
      <c r="A76" s="27" t="s">
        <v>80</v>
      </c>
      <c r="B76" s="21" t="s">
        <v>4</v>
      </c>
      <c r="C76" s="22">
        <v>9916</v>
      </c>
      <c r="D76" s="30">
        <v>2764904.59</v>
      </c>
      <c r="E76" s="31"/>
      <c r="F76" s="30">
        <f>D76-E76</f>
        <v>2764904.59</v>
      </c>
      <c r="G76" s="30">
        <v>50801.9</v>
      </c>
      <c r="H76" s="30"/>
      <c r="I76" s="30">
        <f>G76-H76</f>
        <v>50801.9</v>
      </c>
      <c r="J76" s="30">
        <v>1629519.33</v>
      </c>
      <c r="K76" s="23">
        <f>(F76+I76)/C76</f>
        <v>283.95587837837837</v>
      </c>
      <c r="L76" s="23">
        <f>J76/C76</f>
        <v>164.33232452601857</v>
      </c>
      <c r="M76" s="28">
        <f>K76+L76</f>
        <v>448.28820290439694</v>
      </c>
    </row>
    <row r="77" spans="1:13" ht="15" customHeight="1">
      <c r="A77" s="27" t="s">
        <v>121</v>
      </c>
      <c r="B77" s="21" t="s">
        <v>5</v>
      </c>
      <c r="C77" s="22">
        <v>9680</v>
      </c>
      <c r="D77" s="30">
        <v>2300300.5499999998</v>
      </c>
      <c r="E77" s="31"/>
      <c r="F77" s="30">
        <f>D77-E77</f>
        <v>2300300.5499999998</v>
      </c>
      <c r="G77" s="30">
        <v>33946.14</v>
      </c>
      <c r="H77" s="30"/>
      <c r="I77" s="30">
        <f>G77-H77</f>
        <v>33946.14</v>
      </c>
      <c r="J77" s="30">
        <v>987387.43</v>
      </c>
      <c r="K77" s="23">
        <f>(F77+I77)/C77</f>
        <v>241.14118698347107</v>
      </c>
      <c r="L77" s="23">
        <f>J77/C77</f>
        <v>102.00283367768596</v>
      </c>
      <c r="M77" s="28">
        <f>K77+L77</f>
        <v>343.14402066115701</v>
      </c>
    </row>
    <row r="78" spans="1:13" ht="15" customHeight="1">
      <c r="A78" s="27" t="s">
        <v>164</v>
      </c>
      <c r="B78" s="21" t="s">
        <v>8</v>
      </c>
      <c r="C78" s="22">
        <v>9656</v>
      </c>
      <c r="D78" s="30">
        <v>1952958.39</v>
      </c>
      <c r="E78" s="31"/>
      <c r="F78" s="30">
        <f>D78-E78</f>
        <v>1952958.39</v>
      </c>
      <c r="G78" s="30">
        <v>68488.47</v>
      </c>
      <c r="H78" s="30"/>
      <c r="I78" s="30">
        <f>G78-H78</f>
        <v>68488.47</v>
      </c>
      <c r="J78" s="30">
        <v>471245.41</v>
      </c>
      <c r="K78" s="23">
        <f>(F78+I78)/C78</f>
        <v>209.34619511184755</v>
      </c>
      <c r="L78" s="23">
        <f>J78/C78</f>
        <v>48.803377174813583</v>
      </c>
      <c r="M78" s="28">
        <f>K78+L78</f>
        <v>258.14957228666111</v>
      </c>
    </row>
    <row r="79" spans="1:13" ht="15" customHeight="1">
      <c r="A79" s="27" t="s">
        <v>65</v>
      </c>
      <c r="B79" s="21" t="s">
        <v>5</v>
      </c>
      <c r="C79" s="22">
        <v>9518</v>
      </c>
      <c r="D79" s="30">
        <v>3950919.18</v>
      </c>
      <c r="E79" s="31"/>
      <c r="F79" s="30">
        <f>D79-E79</f>
        <v>3950919.18</v>
      </c>
      <c r="G79" s="30">
        <v>64851.86</v>
      </c>
      <c r="H79" s="30"/>
      <c r="I79" s="30">
        <f>G79-H79</f>
        <v>64851.86</v>
      </c>
      <c r="J79" s="30">
        <v>353031.26</v>
      </c>
      <c r="K79" s="23">
        <f>(F79+I79)/C79</f>
        <v>421.91332632906074</v>
      </c>
      <c r="L79" s="23">
        <f>J79/C79</f>
        <v>37.090907753729773</v>
      </c>
      <c r="M79" s="28">
        <f>K79+L79</f>
        <v>459.0042340827905</v>
      </c>
    </row>
    <row r="80" spans="1:13" ht="15" customHeight="1">
      <c r="A80" s="27" t="s">
        <v>132</v>
      </c>
      <c r="B80" s="21" t="s">
        <v>8</v>
      </c>
      <c r="C80" s="22">
        <v>9422</v>
      </c>
      <c r="D80" s="30">
        <v>2315909.23</v>
      </c>
      <c r="E80" s="31"/>
      <c r="F80" s="30">
        <f>D80-E80</f>
        <v>2315909.23</v>
      </c>
      <c r="G80" s="30">
        <v>32257.43</v>
      </c>
      <c r="H80" s="30"/>
      <c r="I80" s="30">
        <f>G80-H80</f>
        <v>32257.43</v>
      </c>
      <c r="J80" s="30">
        <v>378716.97</v>
      </c>
      <c r="K80" s="23">
        <f>(F80+I80)/C80</f>
        <v>249.22167904903418</v>
      </c>
      <c r="L80" s="23">
        <f>J80/C80</f>
        <v>40.194966036934829</v>
      </c>
      <c r="M80" s="28">
        <f>K80+L80</f>
        <v>289.41664508596898</v>
      </c>
    </row>
    <row r="81" spans="1:13" ht="15" customHeight="1">
      <c r="A81" s="27" t="s">
        <v>36</v>
      </c>
      <c r="B81" s="21" t="s">
        <v>3</v>
      </c>
      <c r="C81" s="22">
        <v>9055</v>
      </c>
      <c r="D81" s="30">
        <v>6458659.21</v>
      </c>
      <c r="E81" s="31"/>
      <c r="F81" s="30">
        <f>D81-E81</f>
        <v>6458659.21</v>
      </c>
      <c r="G81" s="30">
        <v>465673.81</v>
      </c>
      <c r="H81" s="30"/>
      <c r="I81" s="30">
        <f>G81-H81</f>
        <v>465673.81</v>
      </c>
      <c r="J81" s="30">
        <v>1646239.74</v>
      </c>
      <c r="K81" s="23">
        <f>(F81+I81)/C81</f>
        <v>764.69718608503581</v>
      </c>
      <c r="L81" s="23">
        <f>J81/C81</f>
        <v>181.80449917172834</v>
      </c>
      <c r="M81" s="28">
        <f>K81+L81</f>
        <v>946.50168525676418</v>
      </c>
    </row>
    <row r="82" spans="1:13" ht="15" customHeight="1">
      <c r="A82" s="27" t="s">
        <v>137</v>
      </c>
      <c r="B82" s="21" t="s">
        <v>0</v>
      </c>
      <c r="C82" s="22">
        <v>8928</v>
      </c>
      <c r="D82" s="30">
        <v>2195260.17</v>
      </c>
      <c r="E82" s="31"/>
      <c r="F82" s="30">
        <f>D82-E82</f>
        <v>2195260.17</v>
      </c>
      <c r="G82" s="30">
        <v>-19431.759999999998</v>
      </c>
      <c r="H82" s="30"/>
      <c r="I82" s="30">
        <f>G82-H82</f>
        <v>-19431.759999999998</v>
      </c>
      <c r="J82" s="30">
        <v>757385.62</v>
      </c>
      <c r="K82" s="23">
        <f>(F82+I82)/C82</f>
        <v>243.70837925627242</v>
      </c>
      <c r="L82" s="23">
        <f>J82/C82</f>
        <v>84.832618727598572</v>
      </c>
      <c r="M82" s="28">
        <f>K82+L82</f>
        <v>328.54099798387097</v>
      </c>
    </row>
    <row r="83" spans="1:13" ht="15" customHeight="1">
      <c r="A83" s="27" t="s">
        <v>128</v>
      </c>
      <c r="B83" s="21" t="s">
        <v>5</v>
      </c>
      <c r="C83" s="22">
        <v>8886</v>
      </c>
      <c r="D83" s="30">
        <v>2290204.7400000002</v>
      </c>
      <c r="E83" s="31"/>
      <c r="F83" s="30">
        <f>D83-E83</f>
        <v>2290204.7400000002</v>
      </c>
      <c r="G83" s="30">
        <v>68402.81</v>
      </c>
      <c r="H83" s="30"/>
      <c r="I83" s="30">
        <f>G83-H83</f>
        <v>68402.81</v>
      </c>
      <c r="J83" s="30">
        <v>480339.78</v>
      </c>
      <c r="K83" s="23">
        <f>(F83+I83)/C83</f>
        <v>265.42961399954987</v>
      </c>
      <c r="L83" s="23">
        <f>J83/C83</f>
        <v>54.05579338284943</v>
      </c>
      <c r="M83" s="28">
        <f>K83+L83</f>
        <v>319.48540738239933</v>
      </c>
    </row>
    <row r="84" spans="1:13" ht="15" customHeight="1">
      <c r="A84" s="27" t="s">
        <v>45</v>
      </c>
      <c r="B84" s="21" t="s">
        <v>3</v>
      </c>
      <c r="C84" s="22">
        <v>8717</v>
      </c>
      <c r="D84" s="30">
        <v>3492801.44</v>
      </c>
      <c r="E84" s="31"/>
      <c r="F84" s="30">
        <f>D84-E84</f>
        <v>3492801.44</v>
      </c>
      <c r="G84" s="30">
        <v>85520.43</v>
      </c>
      <c r="H84" s="30"/>
      <c r="I84" s="30">
        <f>G84-H84</f>
        <v>85520.43</v>
      </c>
      <c r="J84" s="30">
        <v>907136.15</v>
      </c>
      <c r="K84" s="23">
        <f>(F84+I84)/C84</f>
        <v>410.49923941723068</v>
      </c>
      <c r="L84" s="23">
        <f>J84/C84</f>
        <v>104.06517723987611</v>
      </c>
      <c r="M84" s="28">
        <f>K84+L84</f>
        <v>514.56441665710679</v>
      </c>
    </row>
    <row r="85" spans="1:13" ht="15" customHeight="1">
      <c r="A85" s="27" t="s">
        <v>141</v>
      </c>
      <c r="B85" s="21" t="s">
        <v>8</v>
      </c>
      <c r="C85" s="22">
        <v>8698</v>
      </c>
      <c r="D85" s="30">
        <v>1923025.84</v>
      </c>
      <c r="E85" s="31"/>
      <c r="F85" s="30">
        <f>D85-E85</f>
        <v>1923025.84</v>
      </c>
      <c r="G85" s="30">
        <v>38363.69</v>
      </c>
      <c r="H85" s="30"/>
      <c r="I85" s="30">
        <f>G85-H85</f>
        <v>38363.69</v>
      </c>
      <c r="J85" s="30">
        <v>973350.41</v>
      </c>
      <c r="K85" s="23">
        <f>(F85+I85)/C85</f>
        <v>225.49891124396413</v>
      </c>
      <c r="L85" s="23">
        <f>J85/C85</f>
        <v>111.90508277765004</v>
      </c>
      <c r="M85" s="28">
        <f>K85+L85</f>
        <v>337.40399402161415</v>
      </c>
    </row>
    <row r="86" spans="1:13" ht="15" customHeight="1">
      <c r="A86" s="27" t="s">
        <v>157</v>
      </c>
      <c r="B86" s="21" t="s">
        <v>8</v>
      </c>
      <c r="C86" s="22">
        <v>8695</v>
      </c>
      <c r="D86" s="30">
        <v>2011361.91</v>
      </c>
      <c r="E86" s="31"/>
      <c r="F86" s="30">
        <f>D86-E86</f>
        <v>2011361.91</v>
      </c>
      <c r="G86" s="30">
        <v>40944.29</v>
      </c>
      <c r="H86" s="30"/>
      <c r="I86" s="30">
        <f>G86-H86</f>
        <v>40944.29</v>
      </c>
      <c r="J86" s="30">
        <v>359306.44</v>
      </c>
      <c r="K86" s="23">
        <f>(F86+I86)/C86</f>
        <v>236.03291546866015</v>
      </c>
      <c r="L86" s="23">
        <f>J86/C86</f>
        <v>41.323339850488786</v>
      </c>
      <c r="M86" s="28">
        <f>K86+L86</f>
        <v>277.35625531914894</v>
      </c>
    </row>
    <row r="87" spans="1:13" ht="15" customHeight="1">
      <c r="A87" s="27" t="s">
        <v>145</v>
      </c>
      <c r="B87" s="21" t="s">
        <v>3</v>
      </c>
      <c r="C87" s="22">
        <v>8666</v>
      </c>
      <c r="D87" s="30">
        <v>2590528.0699999998</v>
      </c>
      <c r="E87" s="31"/>
      <c r="F87" s="30">
        <f>D87-E87</f>
        <v>2590528.0699999998</v>
      </c>
      <c r="G87" s="30">
        <v>-24860.53</v>
      </c>
      <c r="H87" s="30"/>
      <c r="I87" s="30">
        <f>G87-H87</f>
        <v>-24860.53</v>
      </c>
      <c r="J87" s="30">
        <v>657927.86</v>
      </c>
      <c r="K87" s="23">
        <f>(F87+I87)/C87</f>
        <v>296.06133625663512</v>
      </c>
      <c r="L87" s="23">
        <f>J87/C87</f>
        <v>75.920593122547885</v>
      </c>
      <c r="M87" s="28">
        <f>K87+L87</f>
        <v>371.98192937918299</v>
      </c>
    </row>
    <row r="88" spans="1:13" ht="15" customHeight="1">
      <c r="A88" s="27" t="s">
        <v>94</v>
      </c>
      <c r="B88" s="21" t="s">
        <v>0</v>
      </c>
      <c r="C88" s="22">
        <v>8454</v>
      </c>
      <c r="D88" s="30">
        <v>2644358.23</v>
      </c>
      <c r="E88" s="31"/>
      <c r="F88" s="30">
        <f>D88-E88</f>
        <v>2644358.23</v>
      </c>
      <c r="G88" s="30">
        <v>72542.66</v>
      </c>
      <c r="H88" s="30"/>
      <c r="I88" s="30">
        <f>G88-H88</f>
        <v>72542.66</v>
      </c>
      <c r="J88" s="30">
        <v>1098200.1599999999</v>
      </c>
      <c r="K88" s="23">
        <f>(F88+I88)/C88</f>
        <v>321.37460255500355</v>
      </c>
      <c r="L88" s="23">
        <f>J88/C88</f>
        <v>129.90302342086585</v>
      </c>
      <c r="M88" s="28">
        <f>K88+L88</f>
        <v>451.2776259758694</v>
      </c>
    </row>
    <row r="89" spans="1:13" ht="15" customHeight="1">
      <c r="A89" s="27" t="s">
        <v>67</v>
      </c>
      <c r="B89" s="21" t="s">
        <v>4</v>
      </c>
      <c r="C89" s="22">
        <v>8402</v>
      </c>
      <c r="D89" s="30">
        <v>2201954.4500000002</v>
      </c>
      <c r="E89" s="31"/>
      <c r="F89" s="30">
        <f>D89-E89</f>
        <v>2201954.4500000002</v>
      </c>
      <c r="G89" s="30">
        <v>110301.24</v>
      </c>
      <c r="H89" s="30"/>
      <c r="I89" s="30">
        <f>G89-H89</f>
        <v>110301.24</v>
      </c>
      <c r="J89" s="30">
        <v>1756045.09</v>
      </c>
      <c r="K89" s="23">
        <f>(F89+I89)/C89</f>
        <v>275.20300999761969</v>
      </c>
      <c r="L89" s="23">
        <f>J89/C89</f>
        <v>209.00322423232564</v>
      </c>
      <c r="M89" s="28">
        <f>K89+L89</f>
        <v>484.20623422994532</v>
      </c>
    </row>
    <row r="90" spans="1:13" ht="15" customHeight="1">
      <c r="A90" s="27" t="s">
        <v>43</v>
      </c>
      <c r="B90" s="21" t="s">
        <v>7</v>
      </c>
      <c r="C90" s="22">
        <v>8398</v>
      </c>
      <c r="D90" s="30">
        <v>2959684.64</v>
      </c>
      <c r="E90" s="31"/>
      <c r="F90" s="30">
        <f>D90-E90</f>
        <v>2959684.64</v>
      </c>
      <c r="G90" s="30">
        <v>87835.14</v>
      </c>
      <c r="H90" s="30"/>
      <c r="I90" s="30">
        <f>G90-H90</f>
        <v>87835.14</v>
      </c>
      <c r="J90" s="30">
        <v>874684.61</v>
      </c>
      <c r="K90" s="23">
        <f>(F90+I90)/C90</f>
        <v>362.88637532745895</v>
      </c>
      <c r="L90" s="23">
        <f>J90/C90</f>
        <v>104.15391879018814</v>
      </c>
      <c r="M90" s="28">
        <f>K90+L90</f>
        <v>467.04029411764708</v>
      </c>
    </row>
    <row r="91" spans="1:13" ht="15" customHeight="1">
      <c r="A91" s="27" t="s">
        <v>33</v>
      </c>
      <c r="B91" s="21" t="s">
        <v>2</v>
      </c>
      <c r="C91" s="22">
        <v>8048</v>
      </c>
      <c r="D91" s="30">
        <v>3340725.94</v>
      </c>
      <c r="E91" s="31"/>
      <c r="F91" s="30">
        <f>D91-E91</f>
        <v>3340725.94</v>
      </c>
      <c r="G91" s="30">
        <v>133474.60999999999</v>
      </c>
      <c r="H91" s="30"/>
      <c r="I91" s="30">
        <f>G91-H91</f>
        <v>133474.60999999999</v>
      </c>
      <c r="J91" s="30">
        <v>2707631.01</v>
      </c>
      <c r="K91" s="23">
        <f>(F91+I91)/C91</f>
        <v>431.68495899602385</v>
      </c>
      <c r="L91" s="23">
        <f>J91/C91</f>
        <v>336.43526466202781</v>
      </c>
      <c r="M91" s="28">
        <f>K91+L91</f>
        <v>768.1202236580516</v>
      </c>
    </row>
    <row r="92" spans="1:13" ht="15" customHeight="1">
      <c r="A92" s="27" t="s">
        <v>39</v>
      </c>
      <c r="B92" s="21" t="s">
        <v>5</v>
      </c>
      <c r="C92" s="22">
        <v>7982</v>
      </c>
      <c r="D92" s="30">
        <v>3460437.97</v>
      </c>
      <c r="E92" s="31"/>
      <c r="F92" s="30">
        <f>D92-E92</f>
        <v>3460437.97</v>
      </c>
      <c r="G92" s="30">
        <v>28651.439999999999</v>
      </c>
      <c r="H92" s="30"/>
      <c r="I92" s="30">
        <f>G92-H92</f>
        <v>28651.439999999999</v>
      </c>
      <c r="J92" s="30">
        <v>749898.78</v>
      </c>
      <c r="K92" s="23">
        <f>(F92+I92)/C92</f>
        <v>437.11969556502129</v>
      </c>
      <c r="L92" s="23">
        <f>J92/C92</f>
        <v>93.948732147331498</v>
      </c>
      <c r="M92" s="28">
        <f>K92+L92</f>
        <v>531.06842771235279</v>
      </c>
    </row>
    <row r="93" spans="1:13" ht="15" customHeight="1">
      <c r="A93" s="27" t="s">
        <v>160</v>
      </c>
      <c r="B93" s="21" t="s">
        <v>0</v>
      </c>
      <c r="C93" s="22">
        <v>7897</v>
      </c>
      <c r="D93" s="30">
        <v>1573022.04</v>
      </c>
      <c r="E93" s="31"/>
      <c r="F93" s="30">
        <f>D93-E93</f>
        <v>1573022.04</v>
      </c>
      <c r="G93" s="30">
        <v>5923.51</v>
      </c>
      <c r="H93" s="30"/>
      <c r="I93" s="30">
        <f>G93-H93</f>
        <v>5923.51</v>
      </c>
      <c r="J93" s="30">
        <v>517623.9</v>
      </c>
      <c r="K93" s="23">
        <f>(F93+I93)/C93</f>
        <v>199.94245283018867</v>
      </c>
      <c r="L93" s="23">
        <f>J93/C93</f>
        <v>65.546903887552233</v>
      </c>
      <c r="M93" s="28">
        <f>K93+L93</f>
        <v>265.48935671774092</v>
      </c>
    </row>
    <row r="94" spans="1:13" ht="15" customHeight="1">
      <c r="A94" s="27" t="s">
        <v>143</v>
      </c>
      <c r="B94" s="21" t="s">
        <v>5</v>
      </c>
      <c r="C94" s="22">
        <v>7881</v>
      </c>
      <c r="D94" s="30">
        <v>1654612.66</v>
      </c>
      <c r="E94" s="31"/>
      <c r="F94" s="30">
        <f>D94-E94</f>
        <v>1654612.66</v>
      </c>
      <c r="G94" s="30">
        <v>53430.61</v>
      </c>
      <c r="H94" s="30"/>
      <c r="I94" s="30">
        <f>G94-H94</f>
        <v>53430.61</v>
      </c>
      <c r="J94" s="30">
        <v>886018.54</v>
      </c>
      <c r="K94" s="23">
        <f>(F94+I94)/C94</f>
        <v>216.72925643953812</v>
      </c>
      <c r="L94" s="23">
        <f>J94/C94</f>
        <v>112.42463392970436</v>
      </c>
      <c r="M94" s="28">
        <f>K94+L94</f>
        <v>329.1538903692425</v>
      </c>
    </row>
    <row r="95" spans="1:13" ht="15" customHeight="1">
      <c r="A95" s="27" t="s">
        <v>59</v>
      </c>
      <c r="B95" s="21" t="s">
        <v>8</v>
      </c>
      <c r="C95" s="22">
        <v>7860</v>
      </c>
      <c r="D95" s="30">
        <v>3539439.91</v>
      </c>
      <c r="E95" s="31"/>
      <c r="F95" s="30">
        <f>D95-E95</f>
        <v>3539439.91</v>
      </c>
      <c r="G95" s="30">
        <v>33400.400000000001</v>
      </c>
      <c r="H95" s="30"/>
      <c r="I95" s="30">
        <f>G95-H95</f>
        <v>33400.400000000001</v>
      </c>
      <c r="J95" s="30">
        <v>506291.85</v>
      </c>
      <c r="K95" s="23">
        <f>(F95+I95)/C95</f>
        <v>454.55983587786261</v>
      </c>
      <c r="L95" s="23">
        <f>J95/C95</f>
        <v>64.413721374045792</v>
      </c>
      <c r="M95" s="28">
        <f>K95+L95</f>
        <v>518.97355725190846</v>
      </c>
    </row>
    <row r="96" spans="1:13" ht="15" customHeight="1">
      <c r="A96" s="27" t="s">
        <v>28</v>
      </c>
      <c r="B96" s="21" t="s">
        <v>3</v>
      </c>
      <c r="C96" s="22">
        <v>7837</v>
      </c>
      <c r="D96" s="30">
        <v>6328948.9800000004</v>
      </c>
      <c r="E96" s="31"/>
      <c r="F96" s="30">
        <f>D96-E96</f>
        <v>6328948.9800000004</v>
      </c>
      <c r="G96" s="30">
        <v>338784.51</v>
      </c>
      <c r="H96" s="30"/>
      <c r="I96" s="30">
        <f>G96-H96</f>
        <v>338784.51</v>
      </c>
      <c r="J96" s="30">
        <v>1155980.17</v>
      </c>
      <c r="K96" s="23">
        <f>(F96+I96)/C96</f>
        <v>850.80177236187319</v>
      </c>
      <c r="L96" s="23">
        <f>J96/C96</f>
        <v>147.50289268852876</v>
      </c>
      <c r="M96" s="28">
        <f>K96+L96</f>
        <v>998.30466505040192</v>
      </c>
    </row>
    <row r="97" spans="1:13" ht="15" customHeight="1">
      <c r="A97" s="27" t="s">
        <v>167</v>
      </c>
      <c r="B97" s="21" t="s">
        <v>8</v>
      </c>
      <c r="C97" s="22">
        <v>7824</v>
      </c>
      <c r="D97" s="30">
        <v>1341903.47</v>
      </c>
      <c r="E97" s="31"/>
      <c r="F97" s="30">
        <f>D97-E97</f>
        <v>1341903.47</v>
      </c>
      <c r="G97" s="30">
        <v>10681.62</v>
      </c>
      <c r="H97" s="30"/>
      <c r="I97" s="30">
        <f>G97-H97</f>
        <v>10681.62</v>
      </c>
      <c r="J97" s="30">
        <v>487083.49</v>
      </c>
      <c r="K97" s="23">
        <f>(F97+I97)/C97</f>
        <v>172.87641743353785</v>
      </c>
      <c r="L97" s="23">
        <f>J97/C97</f>
        <v>62.255047290388546</v>
      </c>
      <c r="M97" s="28">
        <f>K97+L97</f>
        <v>235.1314647239264</v>
      </c>
    </row>
    <row r="98" spans="1:13" ht="15" customHeight="1">
      <c r="A98" s="27" t="s">
        <v>152</v>
      </c>
      <c r="B98" s="21" t="s">
        <v>6</v>
      </c>
      <c r="C98" s="22">
        <v>7818</v>
      </c>
      <c r="D98" s="30">
        <v>2033075.88</v>
      </c>
      <c r="E98" s="31"/>
      <c r="F98" s="30">
        <f>D98-E98</f>
        <v>2033075.88</v>
      </c>
      <c r="G98" s="30">
        <v>41238.879999999997</v>
      </c>
      <c r="H98" s="30"/>
      <c r="I98" s="30">
        <f>G98-H98</f>
        <v>41238.879999999997</v>
      </c>
      <c r="J98" s="30">
        <v>772581.34</v>
      </c>
      <c r="K98" s="23">
        <f>(F98+I98)/C98</f>
        <v>265.32550012790995</v>
      </c>
      <c r="L98" s="23">
        <f>J98/C98</f>
        <v>98.820841647480165</v>
      </c>
      <c r="M98" s="28">
        <f>K98+L98</f>
        <v>364.14634177539011</v>
      </c>
    </row>
    <row r="99" spans="1:13" ht="15" customHeight="1">
      <c r="A99" s="27" t="s">
        <v>30</v>
      </c>
      <c r="B99" s="21" t="s">
        <v>0</v>
      </c>
      <c r="C99" s="22">
        <v>7715</v>
      </c>
      <c r="D99" s="30">
        <v>5248606.57</v>
      </c>
      <c r="E99" s="31"/>
      <c r="F99" s="30">
        <f>D99-E99</f>
        <v>5248606.57</v>
      </c>
      <c r="G99" s="30">
        <v>79056.69</v>
      </c>
      <c r="H99" s="30"/>
      <c r="I99" s="30">
        <f>G99-H99</f>
        <v>79056.69</v>
      </c>
      <c r="J99" s="30">
        <v>2691964.64</v>
      </c>
      <c r="K99" s="23">
        <f>(F99+I99)/C99</f>
        <v>690.55907453013617</v>
      </c>
      <c r="L99" s="23">
        <f>J99/C99</f>
        <v>348.92607128969541</v>
      </c>
      <c r="M99" s="28">
        <f>K99+L99</f>
        <v>1039.4851458198316</v>
      </c>
    </row>
    <row r="100" spans="1:13" ht="15" customHeight="1">
      <c r="A100" s="27" t="s">
        <v>103</v>
      </c>
      <c r="B100" s="21" t="s">
        <v>2</v>
      </c>
      <c r="C100" s="22">
        <v>7708</v>
      </c>
      <c r="D100" s="30">
        <v>2311344.0499999998</v>
      </c>
      <c r="E100" s="31"/>
      <c r="F100" s="30">
        <f>D100-E100</f>
        <v>2311344.0499999998</v>
      </c>
      <c r="G100" s="30">
        <v>43691.78</v>
      </c>
      <c r="H100" s="30"/>
      <c r="I100" s="30">
        <f>G100-H100</f>
        <v>43691.78</v>
      </c>
      <c r="J100" s="30">
        <v>402445.92</v>
      </c>
      <c r="K100" s="23">
        <f>(F100+I100)/C100</f>
        <v>305.53137389724958</v>
      </c>
      <c r="L100" s="23">
        <f>J100/C100</f>
        <v>52.211458225220547</v>
      </c>
      <c r="M100" s="28">
        <f>K100+L100</f>
        <v>357.74283212247013</v>
      </c>
    </row>
    <row r="101" spans="1:13" ht="15" customHeight="1">
      <c r="A101" s="27" t="s">
        <v>74</v>
      </c>
      <c r="B101" s="21" t="s">
        <v>4</v>
      </c>
      <c r="C101" s="22">
        <v>7613</v>
      </c>
      <c r="D101" s="30">
        <v>2408309.9700000002</v>
      </c>
      <c r="E101" s="31"/>
      <c r="F101" s="30">
        <f>D101-E101</f>
        <v>2408309.9700000002</v>
      </c>
      <c r="G101" s="30">
        <v>54503.9</v>
      </c>
      <c r="H101" s="30"/>
      <c r="I101" s="30">
        <f>G101-H101</f>
        <v>54503.9</v>
      </c>
      <c r="J101" s="30">
        <v>1149639.3999999999</v>
      </c>
      <c r="K101" s="23">
        <f>(F101+I101)/C101</f>
        <v>323.50109943517668</v>
      </c>
      <c r="L101" s="23">
        <f>J101/C101</f>
        <v>151.01003546565084</v>
      </c>
      <c r="M101" s="28">
        <f>K101+L101</f>
        <v>474.51113490082753</v>
      </c>
    </row>
    <row r="102" spans="1:13" ht="15" customHeight="1">
      <c r="A102" s="27" t="s">
        <v>124</v>
      </c>
      <c r="B102" s="21" t="s">
        <v>5</v>
      </c>
      <c r="C102" s="22">
        <v>7599</v>
      </c>
      <c r="D102" s="30">
        <v>1965566.38</v>
      </c>
      <c r="E102" s="31"/>
      <c r="F102" s="30">
        <f>D102-E102</f>
        <v>1965566.38</v>
      </c>
      <c r="G102" s="30">
        <v>9602.44</v>
      </c>
      <c r="H102" s="30"/>
      <c r="I102" s="30">
        <f>G102-H102</f>
        <v>9602.44</v>
      </c>
      <c r="J102" s="30">
        <v>340992.72</v>
      </c>
      <c r="K102" s="23">
        <f>(F102+I102)/C102</f>
        <v>259.92483484669032</v>
      </c>
      <c r="L102" s="23">
        <f>J102/C102</f>
        <v>44.873367548361621</v>
      </c>
      <c r="M102" s="28">
        <f>K102+L102</f>
        <v>304.79820239505193</v>
      </c>
    </row>
    <row r="103" spans="1:13" ht="15" customHeight="1">
      <c r="A103" s="27" t="s">
        <v>56</v>
      </c>
      <c r="B103" s="21" t="s">
        <v>5</v>
      </c>
      <c r="C103" s="22">
        <v>7547</v>
      </c>
      <c r="D103" s="30">
        <v>2552187.9</v>
      </c>
      <c r="E103" s="31"/>
      <c r="F103" s="30">
        <f>D103-E103</f>
        <v>2552187.9</v>
      </c>
      <c r="G103" s="30">
        <v>32222.04</v>
      </c>
      <c r="H103" s="30"/>
      <c r="I103" s="30">
        <f>G103-H103</f>
        <v>32222.04</v>
      </c>
      <c r="J103" s="30">
        <v>764269.57</v>
      </c>
      <c r="K103" s="23">
        <f>(F103+I103)/C103</f>
        <v>342.44202199549488</v>
      </c>
      <c r="L103" s="23">
        <f>J103/C103</f>
        <v>101.26799655492248</v>
      </c>
      <c r="M103" s="28">
        <f>K103+L103</f>
        <v>443.71001855041737</v>
      </c>
    </row>
    <row r="104" spans="1:13" ht="15" customHeight="1">
      <c r="A104" s="27" t="s">
        <v>107</v>
      </c>
      <c r="B104" s="21" t="s">
        <v>0</v>
      </c>
      <c r="C104" s="22">
        <v>7498</v>
      </c>
      <c r="D104" s="30">
        <v>2309586.86</v>
      </c>
      <c r="E104" s="31"/>
      <c r="F104" s="30">
        <f>D104-E104</f>
        <v>2309586.86</v>
      </c>
      <c r="G104" s="30">
        <v>49788.63</v>
      </c>
      <c r="H104" s="30"/>
      <c r="I104" s="30">
        <f>G104-H104</f>
        <v>49788.63</v>
      </c>
      <c r="J104" s="30">
        <v>929691.9</v>
      </c>
      <c r="K104" s="23">
        <f>(F104+I104)/C104</f>
        <v>314.66730994931976</v>
      </c>
      <c r="L104" s="23">
        <f>J104/C104</f>
        <v>123.9919845292078</v>
      </c>
      <c r="M104" s="28">
        <f>K104+L104</f>
        <v>438.65929447852756</v>
      </c>
    </row>
    <row r="105" spans="1:13" ht="15" customHeight="1">
      <c r="A105" s="27" t="s">
        <v>89</v>
      </c>
      <c r="B105" s="21" t="s">
        <v>5</v>
      </c>
      <c r="C105" s="22">
        <v>7411</v>
      </c>
      <c r="D105" s="30">
        <v>2144497.06</v>
      </c>
      <c r="E105" s="31"/>
      <c r="F105" s="30">
        <f>D105-E105</f>
        <v>2144497.06</v>
      </c>
      <c r="G105" s="30">
        <v>19494.95</v>
      </c>
      <c r="H105" s="30"/>
      <c r="I105" s="30">
        <f>G105-H105</f>
        <v>19494.95</v>
      </c>
      <c r="J105" s="30">
        <v>1046520.8</v>
      </c>
      <c r="K105" s="23">
        <f>(F105+I105)/C105</f>
        <v>291.9973026582108</v>
      </c>
      <c r="L105" s="23">
        <f>J105/C105</f>
        <v>141.21182026717042</v>
      </c>
      <c r="M105" s="28">
        <f>K105+L105</f>
        <v>433.20912292538122</v>
      </c>
    </row>
    <row r="106" spans="1:13" ht="15" customHeight="1">
      <c r="A106" s="27" t="s">
        <v>109</v>
      </c>
      <c r="B106" s="21" t="s">
        <v>4</v>
      </c>
      <c r="C106" s="22">
        <v>7391</v>
      </c>
      <c r="D106" s="30">
        <v>2317499.2999999998</v>
      </c>
      <c r="E106" s="31"/>
      <c r="F106" s="30">
        <f>D106-E106</f>
        <v>2317499.2999999998</v>
      </c>
      <c r="G106" s="30">
        <v>39853.440000000002</v>
      </c>
      <c r="H106" s="30"/>
      <c r="I106" s="30">
        <f>G106-H106</f>
        <v>39853.440000000002</v>
      </c>
      <c r="J106" s="30">
        <v>1336647.42</v>
      </c>
      <c r="K106" s="23">
        <f>(F106+I106)/C106</f>
        <v>318.94909213908807</v>
      </c>
      <c r="L106" s="23">
        <f>J106/C106</f>
        <v>180.84797997564604</v>
      </c>
      <c r="M106" s="28">
        <f>K106+L106</f>
        <v>499.79707211473408</v>
      </c>
    </row>
    <row r="107" spans="1:13" ht="15" customHeight="1">
      <c r="A107" s="27" t="s">
        <v>111</v>
      </c>
      <c r="B107" s="21" t="s">
        <v>0</v>
      </c>
      <c r="C107" s="22">
        <v>7330</v>
      </c>
      <c r="D107" s="30">
        <v>2125721.09</v>
      </c>
      <c r="E107" s="31"/>
      <c r="F107" s="30">
        <f>D107-E107</f>
        <v>2125721.09</v>
      </c>
      <c r="G107" s="30">
        <v>107187.46</v>
      </c>
      <c r="H107" s="30"/>
      <c r="I107" s="30">
        <f>G107-H107</f>
        <v>107187.46</v>
      </c>
      <c r="J107" s="30">
        <v>544465.81999999995</v>
      </c>
      <c r="K107" s="23">
        <f>(F107+I107)/C107</f>
        <v>304.62599590723056</v>
      </c>
      <c r="L107" s="23">
        <f>J107/C107</f>
        <v>74.279102319236003</v>
      </c>
      <c r="M107" s="28">
        <f>K107+L107</f>
        <v>378.90509822646658</v>
      </c>
    </row>
    <row r="108" spans="1:13" ht="15" customHeight="1">
      <c r="A108" s="27" t="s">
        <v>119</v>
      </c>
      <c r="B108" s="21" t="s">
        <v>5</v>
      </c>
      <c r="C108" s="22">
        <v>7251</v>
      </c>
      <c r="D108" s="30">
        <v>1946858.01</v>
      </c>
      <c r="E108" s="31"/>
      <c r="F108" s="30">
        <f>D108-E108</f>
        <v>1946858.01</v>
      </c>
      <c r="G108" s="30">
        <v>9098.69</v>
      </c>
      <c r="H108" s="30"/>
      <c r="I108" s="30">
        <f>G108-H108</f>
        <v>9098.69</v>
      </c>
      <c r="J108" s="30">
        <v>540087.25</v>
      </c>
      <c r="K108" s="23">
        <f>(F108+I108)/C108</f>
        <v>269.74992414839329</v>
      </c>
      <c r="L108" s="23">
        <f>J108/C108</f>
        <v>74.484519376637707</v>
      </c>
      <c r="M108" s="28">
        <f>K108+L108</f>
        <v>344.234443525031</v>
      </c>
    </row>
    <row r="109" spans="1:13" ht="15" customHeight="1">
      <c r="A109" s="27" t="s">
        <v>120</v>
      </c>
      <c r="B109" s="21" t="s">
        <v>8</v>
      </c>
      <c r="C109" s="22">
        <v>7167</v>
      </c>
      <c r="D109" s="30">
        <v>1961434.89</v>
      </c>
      <c r="E109" s="31"/>
      <c r="F109" s="30">
        <f>D109-E109</f>
        <v>1961434.89</v>
      </c>
      <c r="G109" s="30">
        <v>34824.129999999997</v>
      </c>
      <c r="H109" s="30"/>
      <c r="I109" s="30">
        <f>G109-H109</f>
        <v>34824.129999999997</v>
      </c>
      <c r="J109" s="30">
        <v>297246.12</v>
      </c>
      <c r="K109" s="23">
        <f>(F109+I109)/C109</f>
        <v>278.53481512487787</v>
      </c>
      <c r="L109" s="23">
        <f>J109/C109</f>
        <v>41.474273754709081</v>
      </c>
      <c r="M109" s="28">
        <f>K109+L109</f>
        <v>320.00908887958695</v>
      </c>
    </row>
    <row r="110" spans="1:13" ht="15" customHeight="1">
      <c r="A110" s="27" t="s">
        <v>168</v>
      </c>
      <c r="B110" s="21" t="s">
        <v>8</v>
      </c>
      <c r="C110" s="22">
        <v>7149</v>
      </c>
      <c r="D110" s="30">
        <v>2235648.92</v>
      </c>
      <c r="E110" s="31"/>
      <c r="F110" s="30">
        <f>D110-E110</f>
        <v>2235648.92</v>
      </c>
      <c r="G110" s="30">
        <v>73223.02</v>
      </c>
      <c r="H110" s="30"/>
      <c r="I110" s="30">
        <f>G110-H110</f>
        <v>73223.02</v>
      </c>
      <c r="J110" s="30">
        <v>699472.34</v>
      </c>
      <c r="K110" s="23">
        <f>(F110+I110)/C110</f>
        <v>322.96432228283675</v>
      </c>
      <c r="L110" s="23">
        <f>J110/C110</f>
        <v>97.841983494194992</v>
      </c>
      <c r="M110" s="28">
        <f>K110+L110</f>
        <v>420.80630577703175</v>
      </c>
    </row>
    <row r="111" spans="1:13" ht="15" customHeight="1">
      <c r="A111" s="27" t="s">
        <v>85</v>
      </c>
      <c r="B111" s="21" t="s">
        <v>8</v>
      </c>
      <c r="C111" s="22">
        <v>7073</v>
      </c>
      <c r="D111" s="30">
        <v>2004607.88</v>
      </c>
      <c r="E111" s="31"/>
      <c r="F111" s="30">
        <f>D111-E111</f>
        <v>2004607.88</v>
      </c>
      <c r="G111" s="30">
        <v>77954.17</v>
      </c>
      <c r="H111" s="30"/>
      <c r="I111" s="30">
        <f>G111-H111</f>
        <v>77954.17</v>
      </c>
      <c r="J111" s="30">
        <v>919203.45</v>
      </c>
      <c r="K111" s="23">
        <f>(F111+I111)/C111</f>
        <v>294.43829351053301</v>
      </c>
      <c r="L111" s="23">
        <f>J111/C111</f>
        <v>129.95948678071539</v>
      </c>
      <c r="M111" s="28">
        <f>K111+L111</f>
        <v>424.39778029124841</v>
      </c>
    </row>
    <row r="112" spans="1:13" ht="15" customHeight="1">
      <c r="A112" s="27" t="s">
        <v>72</v>
      </c>
      <c r="B112" s="21" t="s">
        <v>6</v>
      </c>
      <c r="C112" s="22">
        <v>7069</v>
      </c>
      <c r="D112" s="30">
        <v>2295392.2599999998</v>
      </c>
      <c r="E112" s="31"/>
      <c r="F112" s="30">
        <f>D112-E112</f>
        <v>2295392.2599999998</v>
      </c>
      <c r="G112" s="30">
        <v>82882.53</v>
      </c>
      <c r="H112" s="30"/>
      <c r="I112" s="30">
        <f>G112-H112</f>
        <v>82882.53</v>
      </c>
      <c r="J112" s="30">
        <v>1255174.7</v>
      </c>
      <c r="K112" s="23">
        <f>(F112+I112)/C112</f>
        <v>336.43723157448005</v>
      </c>
      <c r="L112" s="23">
        <f>J112/C112</f>
        <v>177.56043287593718</v>
      </c>
      <c r="M112" s="28">
        <f>K112+L112</f>
        <v>513.99766445041723</v>
      </c>
    </row>
    <row r="113" spans="1:13" ht="15" customHeight="1">
      <c r="A113" s="27" t="s">
        <v>122</v>
      </c>
      <c r="B113" s="21" t="s">
        <v>0</v>
      </c>
      <c r="C113" s="22">
        <v>7028</v>
      </c>
      <c r="D113" s="30">
        <v>1698039.17</v>
      </c>
      <c r="E113" s="31"/>
      <c r="F113" s="30">
        <f>D113-E113</f>
        <v>1698039.17</v>
      </c>
      <c r="G113" s="30">
        <v>43464.74</v>
      </c>
      <c r="H113" s="30"/>
      <c r="I113" s="30">
        <f>G113-H113</f>
        <v>43464.74</v>
      </c>
      <c r="J113" s="30">
        <v>995438.64</v>
      </c>
      <c r="K113" s="23">
        <f>(F113+I113)/C113</f>
        <v>247.79509248719407</v>
      </c>
      <c r="L113" s="23">
        <f>J113/C113</f>
        <v>141.63896414342631</v>
      </c>
      <c r="M113" s="28">
        <f>K113+L113</f>
        <v>389.43405663062038</v>
      </c>
    </row>
    <row r="114" spans="1:13" ht="15" customHeight="1">
      <c r="A114" s="27" t="s">
        <v>64</v>
      </c>
      <c r="B114" s="21" t="s">
        <v>6</v>
      </c>
      <c r="C114" s="22">
        <v>6995</v>
      </c>
      <c r="D114" s="30">
        <v>2000150.15</v>
      </c>
      <c r="E114" s="31"/>
      <c r="F114" s="30">
        <f>D114-E114</f>
        <v>2000150.15</v>
      </c>
      <c r="G114" s="30">
        <v>44002.81</v>
      </c>
      <c r="H114" s="30"/>
      <c r="I114" s="30">
        <f>G114-H114</f>
        <v>44002.81</v>
      </c>
      <c r="J114" s="30">
        <v>1591331.96</v>
      </c>
      <c r="K114" s="23">
        <f>(F114+I114)/C114</f>
        <v>292.23058756254466</v>
      </c>
      <c r="L114" s="23">
        <f>J114/C114</f>
        <v>227.49563402430306</v>
      </c>
      <c r="M114" s="28">
        <f>K114+L114</f>
        <v>519.72622158684771</v>
      </c>
    </row>
    <row r="115" spans="1:13" ht="15" customHeight="1">
      <c r="A115" s="27" t="s">
        <v>60</v>
      </c>
      <c r="B115" s="21" t="s">
        <v>4</v>
      </c>
      <c r="C115" s="22">
        <v>6968</v>
      </c>
      <c r="D115" s="30">
        <v>2071520.44</v>
      </c>
      <c r="E115" s="31"/>
      <c r="F115" s="30">
        <f>D115-E115</f>
        <v>2071520.44</v>
      </c>
      <c r="G115" s="30">
        <v>26832.240000000002</v>
      </c>
      <c r="H115" s="30"/>
      <c r="I115" s="30">
        <f>G115-H115</f>
        <v>26832.240000000002</v>
      </c>
      <c r="J115" s="30">
        <v>1880543.58</v>
      </c>
      <c r="K115" s="23">
        <f>(F115+I115)/C115</f>
        <v>301.14131458094147</v>
      </c>
      <c r="L115" s="23">
        <f>J115/C115</f>
        <v>269.8828329506315</v>
      </c>
      <c r="M115" s="28">
        <f>K115+L115</f>
        <v>571.02414753157291</v>
      </c>
    </row>
    <row r="116" spans="1:13" ht="15" customHeight="1">
      <c r="A116" s="27" t="s">
        <v>95</v>
      </c>
      <c r="B116" s="21" t="s">
        <v>8</v>
      </c>
      <c r="C116" s="22">
        <v>6923</v>
      </c>
      <c r="D116" s="30">
        <v>1915676.34</v>
      </c>
      <c r="E116" s="31"/>
      <c r="F116" s="30">
        <f>D116-E116</f>
        <v>1915676.34</v>
      </c>
      <c r="G116" s="30">
        <v>38291.199999999997</v>
      </c>
      <c r="H116" s="30"/>
      <c r="I116" s="30">
        <f>G116-H116</f>
        <v>38291.199999999997</v>
      </c>
      <c r="J116" s="30">
        <v>924936.43</v>
      </c>
      <c r="K116" s="23">
        <f>(F116+I116)/C116</f>
        <v>282.242891809909</v>
      </c>
      <c r="L116" s="23">
        <f>J116/C116</f>
        <v>133.60341326014733</v>
      </c>
      <c r="M116" s="28">
        <f>K116+L116</f>
        <v>415.84630507005636</v>
      </c>
    </row>
    <row r="117" spans="1:13" ht="15" customHeight="1">
      <c r="A117" s="27" t="s">
        <v>165</v>
      </c>
      <c r="B117" s="21" t="s">
        <v>5</v>
      </c>
      <c r="C117" s="22">
        <v>6922</v>
      </c>
      <c r="D117" s="30">
        <v>1422842.43</v>
      </c>
      <c r="E117" s="31"/>
      <c r="F117" s="30">
        <f>D117-E117</f>
        <v>1422842.43</v>
      </c>
      <c r="G117" s="30">
        <v>50642.21</v>
      </c>
      <c r="H117" s="30"/>
      <c r="I117" s="30">
        <f>G117-H117</f>
        <v>50642.21</v>
      </c>
      <c r="J117" s="30">
        <v>310650.53000000003</v>
      </c>
      <c r="K117" s="23">
        <f>(F117+I117)/C117</f>
        <v>212.86978329962437</v>
      </c>
      <c r="L117" s="23">
        <f>J117/C117</f>
        <v>44.878724357122223</v>
      </c>
      <c r="M117" s="28">
        <f>K117+L117</f>
        <v>257.7485076567466</v>
      </c>
    </row>
    <row r="118" spans="1:13" ht="15" customHeight="1">
      <c r="A118" s="27" t="s">
        <v>54</v>
      </c>
      <c r="B118" s="21" t="s">
        <v>0</v>
      </c>
      <c r="C118" s="22">
        <v>6832</v>
      </c>
      <c r="D118" s="30">
        <v>2573437.1800000002</v>
      </c>
      <c r="E118" s="31"/>
      <c r="F118" s="30">
        <f>D118-E118</f>
        <v>2573437.1800000002</v>
      </c>
      <c r="G118" s="30">
        <v>78662.03</v>
      </c>
      <c r="H118" s="30"/>
      <c r="I118" s="30">
        <f>G118-H118</f>
        <v>78662.03</v>
      </c>
      <c r="J118" s="30">
        <v>2502415.41</v>
      </c>
      <c r="K118" s="23">
        <f>(F118+I118)/C118</f>
        <v>388.18782347775175</v>
      </c>
      <c r="L118" s="23">
        <f>J118/C118</f>
        <v>366.27860216627636</v>
      </c>
      <c r="M118" s="28">
        <f>K118+L118</f>
        <v>754.46642564402805</v>
      </c>
    </row>
    <row r="119" spans="1:13" ht="15" customHeight="1">
      <c r="A119" s="27" t="s">
        <v>66</v>
      </c>
      <c r="B119" s="21" t="s">
        <v>3</v>
      </c>
      <c r="C119" s="22">
        <v>6661</v>
      </c>
      <c r="D119" s="30">
        <v>1997269.71</v>
      </c>
      <c r="E119" s="31"/>
      <c r="F119" s="30">
        <f>D119-E119</f>
        <v>1997269.71</v>
      </c>
      <c r="G119" s="30">
        <v>124087.31</v>
      </c>
      <c r="H119" s="30"/>
      <c r="I119" s="30">
        <f>G119-H119</f>
        <v>124087.31</v>
      </c>
      <c r="J119" s="30">
        <v>1195905.24</v>
      </c>
      <c r="K119" s="23">
        <f>(F119+I119)/C119</f>
        <v>318.47425611770007</v>
      </c>
      <c r="L119" s="23">
        <f>J119/C119</f>
        <v>179.5383936345894</v>
      </c>
      <c r="M119" s="28">
        <f>K119+L119</f>
        <v>498.01264975228946</v>
      </c>
    </row>
    <row r="120" spans="1:13" ht="15" customHeight="1">
      <c r="A120" s="27" t="s">
        <v>91</v>
      </c>
      <c r="B120" s="21" t="s">
        <v>8</v>
      </c>
      <c r="C120" s="22">
        <v>6523</v>
      </c>
      <c r="D120" s="30">
        <v>2060950.63</v>
      </c>
      <c r="E120" s="31"/>
      <c r="F120" s="30">
        <f>D120-E120</f>
        <v>2060950.63</v>
      </c>
      <c r="G120" s="30">
        <v>17221.27</v>
      </c>
      <c r="H120" s="30"/>
      <c r="I120" s="30">
        <f>G120-H120</f>
        <v>17221.27</v>
      </c>
      <c r="J120" s="30">
        <v>608793.66</v>
      </c>
      <c r="K120" s="23">
        <f>(F120+I120)/C120</f>
        <v>318.59143032347077</v>
      </c>
      <c r="L120" s="23">
        <f>J120/C120</f>
        <v>93.330317338647873</v>
      </c>
      <c r="M120" s="28">
        <f>K120+L120</f>
        <v>411.92174766211866</v>
      </c>
    </row>
    <row r="121" spans="1:13" ht="15" customHeight="1">
      <c r="A121" s="27" t="s">
        <v>37</v>
      </c>
      <c r="B121" s="21" t="s">
        <v>8</v>
      </c>
      <c r="C121" s="22">
        <v>6463</v>
      </c>
      <c r="D121" s="30">
        <v>3434634.3</v>
      </c>
      <c r="E121" s="31"/>
      <c r="F121" s="30">
        <f>D121-E121</f>
        <v>3434634.3</v>
      </c>
      <c r="G121" s="30">
        <v>51173.09</v>
      </c>
      <c r="H121" s="30"/>
      <c r="I121" s="30">
        <f>G121-H121</f>
        <v>51173.09</v>
      </c>
      <c r="J121" s="30">
        <v>1192714.3799999999</v>
      </c>
      <c r="K121" s="23">
        <f>(F121+I121)/C121</f>
        <v>539.34819588426421</v>
      </c>
      <c r="L121" s="23">
        <f>J121/C121</f>
        <v>184.5450069627108</v>
      </c>
      <c r="M121" s="28">
        <f>K121+L121</f>
        <v>723.89320284697499</v>
      </c>
    </row>
    <row r="122" spans="1:13" ht="15" customHeight="1">
      <c r="A122" s="27" t="s">
        <v>90</v>
      </c>
      <c r="B122" s="21" t="s">
        <v>4</v>
      </c>
      <c r="C122" s="22">
        <v>6403</v>
      </c>
      <c r="D122" s="30">
        <v>2251956.75</v>
      </c>
      <c r="E122" s="31"/>
      <c r="F122" s="30">
        <f>D122-E122</f>
        <v>2251956.75</v>
      </c>
      <c r="G122" s="30">
        <v>21119.72</v>
      </c>
      <c r="H122" s="30"/>
      <c r="I122" s="30">
        <f>G122-H122</f>
        <v>21119.72</v>
      </c>
      <c r="J122" s="30">
        <v>758899.33</v>
      </c>
      <c r="K122" s="23">
        <f>(F122+I122)/C122</f>
        <v>355.00179134780575</v>
      </c>
      <c r="L122" s="23">
        <f>J122/C122</f>
        <v>118.52246290801186</v>
      </c>
      <c r="M122" s="28">
        <f>K122+L122</f>
        <v>473.5242542558176</v>
      </c>
    </row>
    <row r="123" spans="1:13" ht="15" customHeight="1">
      <c r="A123" s="27" t="s">
        <v>26</v>
      </c>
      <c r="B123" s="21" t="s">
        <v>3</v>
      </c>
      <c r="C123" s="22">
        <v>6330</v>
      </c>
      <c r="D123" s="30">
        <v>6615937.6200000001</v>
      </c>
      <c r="E123" s="31"/>
      <c r="F123" s="30">
        <f>D123-E123</f>
        <v>6615937.6200000001</v>
      </c>
      <c r="G123" s="30">
        <v>303848.46999999997</v>
      </c>
      <c r="H123" s="30"/>
      <c r="I123" s="30">
        <f>G123-H123</f>
        <v>303848.46999999997</v>
      </c>
      <c r="J123" s="30">
        <v>1206745.3400000001</v>
      </c>
      <c r="K123" s="23">
        <f>(F123+I123)/C123</f>
        <v>1093.173157977883</v>
      </c>
      <c r="L123" s="23">
        <f>J123/C123</f>
        <v>190.63907424960507</v>
      </c>
      <c r="M123" s="28">
        <f>K123+L123</f>
        <v>1283.812232227488</v>
      </c>
    </row>
    <row r="124" spans="1:13" ht="15" customHeight="1">
      <c r="A124" s="27" t="s">
        <v>41</v>
      </c>
      <c r="B124" s="21" t="s">
        <v>7</v>
      </c>
      <c r="C124" s="22">
        <v>6284</v>
      </c>
      <c r="D124" s="30">
        <v>3035717.96</v>
      </c>
      <c r="E124" s="31"/>
      <c r="F124" s="30">
        <f>D124-E124</f>
        <v>3035717.96</v>
      </c>
      <c r="G124" s="30">
        <v>34715.51</v>
      </c>
      <c r="H124" s="30"/>
      <c r="I124" s="30">
        <f>G124-H124</f>
        <v>34715.51</v>
      </c>
      <c r="J124" s="30">
        <v>537059.97</v>
      </c>
      <c r="K124" s="23">
        <f>(F124+I124)/C124</f>
        <v>488.61130967536599</v>
      </c>
      <c r="L124" s="23">
        <f>J124/C124</f>
        <v>85.46466740929344</v>
      </c>
      <c r="M124" s="28">
        <f>K124+L124</f>
        <v>574.07597708465937</v>
      </c>
    </row>
    <row r="125" spans="1:13" ht="15" customHeight="1">
      <c r="A125" s="27" t="s">
        <v>158</v>
      </c>
      <c r="B125" s="21" t="s">
        <v>3</v>
      </c>
      <c r="C125" s="22">
        <v>6216</v>
      </c>
      <c r="D125" s="30">
        <v>1393484.68</v>
      </c>
      <c r="E125" s="31"/>
      <c r="F125" s="30">
        <f>D125-E125</f>
        <v>1393484.68</v>
      </c>
      <c r="G125" s="30">
        <v>38845.15</v>
      </c>
      <c r="H125" s="30"/>
      <c r="I125" s="30">
        <f>G125-H125</f>
        <v>38845.15</v>
      </c>
      <c r="J125" s="30">
        <v>422108.09</v>
      </c>
      <c r="K125" s="23">
        <f>(F125+I125)/C125</f>
        <v>230.4262918275418</v>
      </c>
      <c r="L125" s="23">
        <f>J125/C125</f>
        <v>67.906706885456884</v>
      </c>
      <c r="M125" s="28">
        <f>K125+L125</f>
        <v>298.33299871299869</v>
      </c>
    </row>
    <row r="126" spans="1:13" ht="15" customHeight="1">
      <c r="A126" s="27" t="s">
        <v>139</v>
      </c>
      <c r="B126" s="21" t="s">
        <v>8</v>
      </c>
      <c r="C126" s="22">
        <v>6116</v>
      </c>
      <c r="D126" s="30">
        <v>1441913.91</v>
      </c>
      <c r="E126" s="31"/>
      <c r="F126" s="30">
        <f>D126-E126</f>
        <v>1441913.91</v>
      </c>
      <c r="G126" s="30">
        <v>66872.789999999994</v>
      </c>
      <c r="H126" s="30"/>
      <c r="I126" s="30">
        <f>G126-H126</f>
        <v>66872.789999999994</v>
      </c>
      <c r="J126" s="30">
        <v>261233.45</v>
      </c>
      <c r="K126" s="23">
        <f>(F126+I126)/C126</f>
        <v>246.69501308044474</v>
      </c>
      <c r="L126" s="23">
        <f>J126/C126</f>
        <v>42.713121321124923</v>
      </c>
      <c r="M126" s="28">
        <f>K126+L126</f>
        <v>289.40813440156967</v>
      </c>
    </row>
    <row r="127" spans="1:13" ht="15" customHeight="1">
      <c r="A127" s="27" t="s">
        <v>82</v>
      </c>
      <c r="B127" s="21" t="s">
        <v>5</v>
      </c>
      <c r="C127" s="22">
        <v>6049</v>
      </c>
      <c r="D127" s="30">
        <v>2213651.58</v>
      </c>
      <c r="E127" s="31"/>
      <c r="F127" s="30">
        <f>D127-E127</f>
        <v>2213651.58</v>
      </c>
      <c r="G127" s="30">
        <v>12705.07</v>
      </c>
      <c r="H127" s="30"/>
      <c r="I127" s="30">
        <f>G127-H127</f>
        <v>12705.07</v>
      </c>
      <c r="J127" s="30">
        <v>260695.34</v>
      </c>
      <c r="K127" s="23">
        <f>(F127+I127)/C127</f>
        <v>368.0536700281038</v>
      </c>
      <c r="L127" s="23">
        <f>J127/C127</f>
        <v>43.097262357414451</v>
      </c>
      <c r="M127" s="28">
        <f>K127+L127</f>
        <v>411.15093238551822</v>
      </c>
    </row>
    <row r="128" spans="1:13" ht="15" customHeight="1">
      <c r="A128" s="27" t="s">
        <v>163</v>
      </c>
      <c r="B128" s="21" t="s">
        <v>8</v>
      </c>
      <c r="C128" s="22">
        <v>6040</v>
      </c>
      <c r="D128" s="30">
        <v>1855061.56</v>
      </c>
      <c r="E128" s="31"/>
      <c r="F128" s="30">
        <f>D128-E128</f>
        <v>1855061.56</v>
      </c>
      <c r="G128" s="30">
        <v>33944.43</v>
      </c>
      <c r="H128" s="30"/>
      <c r="I128" s="30">
        <f>G128-H128</f>
        <v>33944.43</v>
      </c>
      <c r="J128" s="30">
        <v>298784.86</v>
      </c>
      <c r="K128" s="23">
        <f>(F128+I128)/C128</f>
        <v>312.74933609271523</v>
      </c>
      <c r="L128" s="23">
        <f>J128/C128</f>
        <v>49.467692052980134</v>
      </c>
      <c r="M128" s="28">
        <f>K128+L128</f>
        <v>362.21702814569534</v>
      </c>
    </row>
    <row r="129" spans="1:13" ht="15" customHeight="1">
      <c r="A129" s="27" t="s">
        <v>97</v>
      </c>
      <c r="B129" s="21" t="s">
        <v>2</v>
      </c>
      <c r="C129" s="22">
        <v>6025</v>
      </c>
      <c r="D129" s="30">
        <v>1814374.73</v>
      </c>
      <c r="E129" s="31"/>
      <c r="F129" s="30">
        <f>D129-E129</f>
        <v>1814374.73</v>
      </c>
      <c r="G129" s="30">
        <v>67709.990000000005</v>
      </c>
      <c r="H129" s="30"/>
      <c r="I129" s="30">
        <f>G129-H129</f>
        <v>67709.990000000005</v>
      </c>
      <c r="J129" s="30">
        <v>400193.58</v>
      </c>
      <c r="K129" s="23">
        <f>(F129+I129)/C129</f>
        <v>312.37920663900417</v>
      </c>
      <c r="L129" s="23">
        <f>J129/C129</f>
        <v>66.422170954356844</v>
      </c>
      <c r="M129" s="28">
        <f>K129+L129</f>
        <v>378.801377593361</v>
      </c>
    </row>
    <row r="130" spans="1:13" ht="15" customHeight="1">
      <c r="A130" s="27" t="s">
        <v>153</v>
      </c>
      <c r="B130" s="21" t="s">
        <v>0</v>
      </c>
      <c r="C130" s="22">
        <v>5981</v>
      </c>
      <c r="D130" s="30">
        <v>1292783.08</v>
      </c>
      <c r="E130" s="31"/>
      <c r="F130" s="30">
        <f>D130-E130</f>
        <v>1292783.08</v>
      </c>
      <c r="G130" s="30">
        <v>60629.86</v>
      </c>
      <c r="H130" s="30"/>
      <c r="I130" s="30">
        <f>G130-H130</f>
        <v>60629.86</v>
      </c>
      <c r="J130" s="30">
        <v>631601.1</v>
      </c>
      <c r="K130" s="23">
        <f>(F130+I130)/C130</f>
        <v>226.28539374686511</v>
      </c>
      <c r="L130" s="23">
        <f>J130/C130</f>
        <v>105.60125397090788</v>
      </c>
      <c r="M130" s="28">
        <f>K130+L130</f>
        <v>331.88664771777297</v>
      </c>
    </row>
    <row r="131" spans="1:13" ht="15" customHeight="1">
      <c r="A131" s="27" t="s">
        <v>83</v>
      </c>
      <c r="B131" s="21" t="s">
        <v>4</v>
      </c>
      <c r="C131" s="22">
        <v>5932</v>
      </c>
      <c r="D131" s="30">
        <v>2026375.19</v>
      </c>
      <c r="E131" s="31"/>
      <c r="F131" s="30">
        <f>D131-E131</f>
        <v>2026375.19</v>
      </c>
      <c r="G131" s="30">
        <v>36915.589999999997</v>
      </c>
      <c r="H131" s="30"/>
      <c r="I131" s="30">
        <f>G131-H131</f>
        <v>36915.589999999997</v>
      </c>
      <c r="J131" s="30">
        <v>987987.19</v>
      </c>
      <c r="K131" s="23">
        <f>(F131+I131)/C131</f>
        <v>347.82379973027645</v>
      </c>
      <c r="L131" s="23">
        <f>J131/C131</f>
        <v>166.55212238705326</v>
      </c>
      <c r="M131" s="28">
        <f>K131+L131</f>
        <v>514.37592211732976</v>
      </c>
    </row>
    <row r="132" spans="1:13" ht="15" customHeight="1">
      <c r="A132" s="27" t="s">
        <v>162</v>
      </c>
      <c r="B132" s="21" t="s">
        <v>8</v>
      </c>
      <c r="C132" s="22">
        <v>5929</v>
      </c>
      <c r="D132" s="30">
        <v>1569614.8</v>
      </c>
      <c r="E132" s="31"/>
      <c r="F132" s="30">
        <f>D132-E132</f>
        <v>1569614.8</v>
      </c>
      <c r="G132" s="30">
        <v>23322.06</v>
      </c>
      <c r="H132" s="30"/>
      <c r="I132" s="30">
        <f>G132-H132</f>
        <v>23322.06</v>
      </c>
      <c r="J132" s="30">
        <v>195556.93</v>
      </c>
      <c r="K132" s="23">
        <f>(F132+I132)/C132</f>
        <v>268.66872322482715</v>
      </c>
      <c r="L132" s="23">
        <f>J132/C132</f>
        <v>32.983121942992071</v>
      </c>
      <c r="M132" s="28">
        <f>K132+L132</f>
        <v>301.6518451678192</v>
      </c>
    </row>
    <row r="133" spans="1:13" ht="15" customHeight="1">
      <c r="A133" s="27" t="s">
        <v>24</v>
      </c>
      <c r="B133" s="21" t="s">
        <v>7</v>
      </c>
      <c r="C133" s="22">
        <v>5743</v>
      </c>
      <c r="D133" s="30">
        <v>10486748.210000001</v>
      </c>
      <c r="E133" s="31"/>
      <c r="F133" s="30">
        <f>D133-E133</f>
        <v>10486748.210000001</v>
      </c>
      <c r="G133" s="30">
        <v>1487457.22</v>
      </c>
      <c r="H133" s="30"/>
      <c r="I133" s="30">
        <f>G133-H133</f>
        <v>1487457.22</v>
      </c>
      <c r="J133" s="30">
        <v>2231981.11</v>
      </c>
      <c r="K133" s="23">
        <f>(F133+I133)/C133</f>
        <v>2085.0087811248477</v>
      </c>
      <c r="L133" s="23">
        <f>J133/C133</f>
        <v>388.64375935921987</v>
      </c>
      <c r="M133" s="28">
        <f>K133+L133</f>
        <v>2473.6525404840677</v>
      </c>
    </row>
    <row r="134" spans="1:13" ht="15" customHeight="1">
      <c r="A134" s="27" t="s">
        <v>108</v>
      </c>
      <c r="B134" s="21" t="s">
        <v>3</v>
      </c>
      <c r="C134" s="22">
        <v>5686</v>
      </c>
      <c r="D134" s="30">
        <v>1872370.8</v>
      </c>
      <c r="E134" s="31"/>
      <c r="F134" s="30">
        <f>D134-E134</f>
        <v>1872370.8</v>
      </c>
      <c r="G134" s="30">
        <v>24365.45</v>
      </c>
      <c r="H134" s="30"/>
      <c r="I134" s="30">
        <f>G134-H134</f>
        <v>24365.45</v>
      </c>
      <c r="J134" s="30">
        <v>289201.11</v>
      </c>
      <c r="K134" s="23">
        <f>(F134+I134)/C134</f>
        <v>333.58006507210695</v>
      </c>
      <c r="L134" s="23">
        <f>J134/C134</f>
        <v>50.861960956735842</v>
      </c>
      <c r="M134" s="28">
        <f>K134+L134</f>
        <v>384.4420260288428</v>
      </c>
    </row>
    <row r="135" spans="1:13" ht="15" customHeight="1">
      <c r="A135" s="27" t="s">
        <v>114</v>
      </c>
      <c r="B135" s="21" t="s">
        <v>4</v>
      </c>
      <c r="C135" s="22">
        <v>5662</v>
      </c>
      <c r="D135" s="30">
        <v>1484653.29</v>
      </c>
      <c r="E135" s="31"/>
      <c r="F135" s="30">
        <f>D135-E135</f>
        <v>1484653.29</v>
      </c>
      <c r="G135" s="30">
        <v>43354.13</v>
      </c>
      <c r="H135" s="30"/>
      <c r="I135" s="30">
        <f>G135-H135</f>
        <v>43354.13</v>
      </c>
      <c r="J135" s="30">
        <v>784749.28</v>
      </c>
      <c r="K135" s="23">
        <f>(F135+I135)/C135</f>
        <v>269.87061462380785</v>
      </c>
      <c r="L135" s="23">
        <f>J135/C135</f>
        <v>138.599307665136</v>
      </c>
      <c r="M135" s="28">
        <f>K135+L135</f>
        <v>408.46992228894385</v>
      </c>
    </row>
    <row r="136" spans="1:13" ht="15" customHeight="1">
      <c r="A136" s="27" t="s">
        <v>110</v>
      </c>
      <c r="B136" s="21" t="s">
        <v>0</v>
      </c>
      <c r="C136" s="22">
        <v>5606</v>
      </c>
      <c r="D136" s="30">
        <v>1530403.73</v>
      </c>
      <c r="E136" s="31"/>
      <c r="F136" s="30">
        <f>D136-E136</f>
        <v>1530403.73</v>
      </c>
      <c r="G136" s="30">
        <v>9892.2199999999993</v>
      </c>
      <c r="H136" s="30"/>
      <c r="I136" s="30">
        <f>G136-H136</f>
        <v>9892.2199999999993</v>
      </c>
      <c r="J136" s="30">
        <v>417505.02</v>
      </c>
      <c r="K136" s="23">
        <f>(F136+I136)/C136</f>
        <v>274.75846414555832</v>
      </c>
      <c r="L136" s="23">
        <f>J136/C136</f>
        <v>74.47467356403854</v>
      </c>
      <c r="M136" s="28">
        <f>K136+L136</f>
        <v>349.23313770959686</v>
      </c>
    </row>
    <row r="137" spans="1:13" ht="15" customHeight="1">
      <c r="A137" s="27" t="s">
        <v>150</v>
      </c>
      <c r="B137" s="21" t="s">
        <v>6</v>
      </c>
      <c r="C137" s="22">
        <v>5577</v>
      </c>
      <c r="D137" s="30">
        <v>1303831.6200000001</v>
      </c>
      <c r="E137" s="31"/>
      <c r="F137" s="30">
        <f>D137-E137</f>
        <v>1303831.6200000001</v>
      </c>
      <c r="G137" s="30">
        <v>20467.509999999998</v>
      </c>
      <c r="H137" s="30"/>
      <c r="I137" s="30">
        <f>G137-H137</f>
        <v>20467.509999999998</v>
      </c>
      <c r="J137" s="30">
        <v>483040.11</v>
      </c>
      <c r="K137" s="23">
        <f>(F137+I137)/C137</f>
        <v>237.45725838264303</v>
      </c>
      <c r="L137" s="23">
        <f>J137/C137</f>
        <v>86.612894029047879</v>
      </c>
      <c r="M137" s="28">
        <f>K137+L137</f>
        <v>324.07015241169091</v>
      </c>
    </row>
    <row r="138" spans="1:13" ht="15" customHeight="1">
      <c r="A138" s="27" t="s">
        <v>144</v>
      </c>
      <c r="B138" s="21" t="s">
        <v>3</v>
      </c>
      <c r="C138" s="22">
        <v>5576</v>
      </c>
      <c r="D138" s="30">
        <v>1285735.3899999999</v>
      </c>
      <c r="E138" s="31"/>
      <c r="F138" s="30">
        <f>D138-E138</f>
        <v>1285735.3899999999</v>
      </c>
      <c r="G138" s="30">
        <v>21282.95</v>
      </c>
      <c r="H138" s="30"/>
      <c r="I138" s="30">
        <f>G138-H138</f>
        <v>21282.95</v>
      </c>
      <c r="J138" s="30">
        <v>399782.45</v>
      </c>
      <c r="K138" s="23">
        <f>(F138+I138)/C138</f>
        <v>234.40070659971303</v>
      </c>
      <c r="L138" s="23">
        <f>J138/C138</f>
        <v>71.696996054519374</v>
      </c>
      <c r="M138" s="28">
        <f>K138+L138</f>
        <v>306.09770265423242</v>
      </c>
    </row>
    <row r="139" spans="1:13" ht="15" customHeight="1">
      <c r="A139" s="27" t="s">
        <v>115</v>
      </c>
      <c r="B139" s="21" t="s">
        <v>0</v>
      </c>
      <c r="C139" s="22">
        <v>5570</v>
      </c>
      <c r="D139" s="30">
        <v>1402473.94</v>
      </c>
      <c r="E139" s="31"/>
      <c r="F139" s="30">
        <f>D139-E139</f>
        <v>1402473.94</v>
      </c>
      <c r="G139" s="30">
        <v>-9031.61</v>
      </c>
      <c r="H139" s="30"/>
      <c r="I139" s="30">
        <f>G139-H139</f>
        <v>-9031.61</v>
      </c>
      <c r="J139" s="30">
        <v>1197051.79</v>
      </c>
      <c r="K139" s="23">
        <f>(F139+I139)/C139</f>
        <v>250.16917953321362</v>
      </c>
      <c r="L139" s="23">
        <f>J139/C139</f>
        <v>214.91055475763017</v>
      </c>
      <c r="M139" s="28">
        <f>K139+L139</f>
        <v>465.07973429084382</v>
      </c>
    </row>
    <row r="140" spans="1:13" ht="15" customHeight="1">
      <c r="A140" s="27" t="s">
        <v>79</v>
      </c>
      <c r="B140" s="21" t="s">
        <v>8</v>
      </c>
      <c r="C140" s="22">
        <v>5566</v>
      </c>
      <c r="D140" s="30">
        <v>1531428.62</v>
      </c>
      <c r="E140" s="31"/>
      <c r="F140" s="30">
        <f>D140-E140</f>
        <v>1531428.62</v>
      </c>
      <c r="G140" s="30">
        <v>28731.1</v>
      </c>
      <c r="H140" s="30"/>
      <c r="I140" s="30">
        <f>G140-H140</f>
        <v>28731.1</v>
      </c>
      <c r="J140" s="30">
        <v>982564.29</v>
      </c>
      <c r="K140" s="23">
        <f>(F140+I140)/C140</f>
        <v>280.30178224937123</v>
      </c>
      <c r="L140" s="23">
        <f>J140/C140</f>
        <v>176.52969637082285</v>
      </c>
      <c r="M140" s="28">
        <f>K140+L140</f>
        <v>456.83147862019405</v>
      </c>
    </row>
    <row r="141" spans="1:13" ht="15" customHeight="1">
      <c r="A141" s="27" t="s">
        <v>40</v>
      </c>
      <c r="B141" s="21" t="s">
        <v>8</v>
      </c>
      <c r="C141" s="22">
        <v>5499</v>
      </c>
      <c r="D141" s="30">
        <v>2608635.38</v>
      </c>
      <c r="E141" s="31"/>
      <c r="F141" s="30">
        <f>D141-E141</f>
        <v>2608635.38</v>
      </c>
      <c r="G141" s="30">
        <v>31194.23</v>
      </c>
      <c r="H141" s="30"/>
      <c r="I141" s="30">
        <f>G141-H141</f>
        <v>31194.23</v>
      </c>
      <c r="J141" s="30">
        <v>486056.22</v>
      </c>
      <c r="K141" s="23">
        <f>(F141+I141)/C141</f>
        <v>480.0563029641753</v>
      </c>
      <c r="L141" s="23">
        <f>J141/C141</f>
        <v>88.389929078014177</v>
      </c>
      <c r="M141" s="28">
        <f>K141+L141</f>
        <v>568.44623204218942</v>
      </c>
    </row>
    <row r="142" spans="1:13" ht="15" customHeight="1">
      <c r="A142" s="27" t="s">
        <v>99</v>
      </c>
      <c r="B142" s="21" t="s">
        <v>0</v>
      </c>
      <c r="C142" s="22">
        <v>5490</v>
      </c>
      <c r="D142" s="30">
        <v>1785583.77</v>
      </c>
      <c r="E142" s="31"/>
      <c r="F142" s="30">
        <f>D142-E142</f>
        <v>1785583.77</v>
      </c>
      <c r="G142" s="30">
        <v>31748.93</v>
      </c>
      <c r="H142" s="30"/>
      <c r="I142" s="30">
        <f>G142-H142</f>
        <v>31748.93</v>
      </c>
      <c r="J142" s="30">
        <v>472419.13</v>
      </c>
      <c r="K142" s="23">
        <f>(F142+I142)/C142</f>
        <v>331.02599271402551</v>
      </c>
      <c r="L142" s="23">
        <f>J142/C142</f>
        <v>86.050843351548266</v>
      </c>
      <c r="M142" s="28">
        <f>K142+L142</f>
        <v>417.07683606557379</v>
      </c>
    </row>
    <row r="143" spans="1:13" ht="15" customHeight="1">
      <c r="A143" s="27" t="s">
        <v>151</v>
      </c>
      <c r="B143" s="21" t="s">
        <v>0</v>
      </c>
      <c r="C143" s="22">
        <v>5472</v>
      </c>
      <c r="D143" s="30">
        <v>1436179.61</v>
      </c>
      <c r="E143" s="31"/>
      <c r="F143" s="30">
        <f>D143-E143</f>
        <v>1436179.61</v>
      </c>
      <c r="G143" s="30">
        <v>55924.27</v>
      </c>
      <c r="H143" s="30"/>
      <c r="I143" s="30">
        <f>G143-H143</f>
        <v>55924.27</v>
      </c>
      <c r="J143" s="30">
        <v>390284.68</v>
      </c>
      <c r="K143" s="23">
        <f>(F143+I143)/C143</f>
        <v>272.67980263157898</v>
      </c>
      <c r="L143" s="23">
        <f>J143/C143</f>
        <v>71.323954678362568</v>
      </c>
      <c r="M143" s="28">
        <f>K143+L143</f>
        <v>344.00375730994153</v>
      </c>
    </row>
    <row r="144" spans="1:13" ht="15" customHeight="1">
      <c r="A144" s="27" t="s">
        <v>106</v>
      </c>
      <c r="B144" s="21" t="s">
        <v>0</v>
      </c>
      <c r="C144" s="22">
        <v>5440</v>
      </c>
      <c r="D144" s="30">
        <v>1287977.67</v>
      </c>
      <c r="E144" s="31"/>
      <c r="F144" s="30">
        <f>D144-E144</f>
        <v>1287977.67</v>
      </c>
      <c r="G144" s="30">
        <v>15837.41</v>
      </c>
      <c r="H144" s="30"/>
      <c r="I144" s="30">
        <f>G144-H144</f>
        <v>15837.41</v>
      </c>
      <c r="J144" s="30">
        <v>441062.2</v>
      </c>
      <c r="K144" s="23">
        <f>(F144+I144)/C144</f>
        <v>239.67188970588234</v>
      </c>
      <c r="L144" s="23">
        <f>J144/C144</f>
        <v>81.077610294117648</v>
      </c>
      <c r="M144" s="28">
        <f>K144+L144</f>
        <v>320.74950000000001</v>
      </c>
    </row>
    <row r="145" spans="1:13" ht="15" customHeight="1">
      <c r="A145" s="27" t="s">
        <v>142</v>
      </c>
      <c r="B145" s="21" t="s">
        <v>2</v>
      </c>
      <c r="C145" s="22">
        <v>5418</v>
      </c>
      <c r="D145" s="30">
        <v>1289085.24</v>
      </c>
      <c r="E145" s="31"/>
      <c r="F145" s="30">
        <f>D145-E145</f>
        <v>1289085.24</v>
      </c>
      <c r="G145" s="30">
        <v>36251.03</v>
      </c>
      <c r="H145" s="30"/>
      <c r="I145" s="30">
        <f>G145-H145</f>
        <v>36251.03</v>
      </c>
      <c r="J145" s="30">
        <v>1046175.68</v>
      </c>
      <c r="K145" s="23">
        <f>(F145+I145)/C145</f>
        <v>244.61725175341454</v>
      </c>
      <c r="L145" s="23">
        <f>J145/C145</f>
        <v>193.09259505352529</v>
      </c>
      <c r="M145" s="28">
        <f>K145+L145</f>
        <v>437.70984680693982</v>
      </c>
    </row>
    <row r="146" spans="1:13" ht="15" customHeight="1">
      <c r="A146" s="27" t="s">
        <v>76</v>
      </c>
      <c r="B146" s="21" t="s">
        <v>4</v>
      </c>
      <c r="C146" s="22">
        <v>5400</v>
      </c>
      <c r="D146" s="30">
        <v>1971357.77</v>
      </c>
      <c r="E146" s="31"/>
      <c r="F146" s="30">
        <f>D146-E146</f>
        <v>1971357.77</v>
      </c>
      <c r="G146" s="30">
        <v>47947.5</v>
      </c>
      <c r="H146" s="30"/>
      <c r="I146" s="30">
        <f>G146-H146</f>
        <v>47947.5</v>
      </c>
      <c r="J146" s="30">
        <v>939495.13</v>
      </c>
      <c r="K146" s="23">
        <f>(F146+I146)/C146</f>
        <v>373.94542037037036</v>
      </c>
      <c r="L146" s="23">
        <f>J146/C146</f>
        <v>173.98057962962963</v>
      </c>
      <c r="M146" s="28">
        <f>K146+L146</f>
        <v>547.92599999999993</v>
      </c>
    </row>
    <row r="147" spans="1:13" ht="15" customHeight="1">
      <c r="A147" s="27" t="s">
        <v>166</v>
      </c>
      <c r="B147" s="21" t="s">
        <v>5</v>
      </c>
      <c r="C147" s="22">
        <v>5396</v>
      </c>
      <c r="D147" s="30">
        <v>1042921.2</v>
      </c>
      <c r="E147" s="31"/>
      <c r="F147" s="30">
        <f>D147-E147</f>
        <v>1042921.2</v>
      </c>
      <c r="G147" s="30">
        <v>11891.16</v>
      </c>
      <c r="H147" s="30"/>
      <c r="I147" s="30">
        <f>G147-H147</f>
        <v>11891.16</v>
      </c>
      <c r="J147" s="30">
        <v>228487.04000000001</v>
      </c>
      <c r="K147" s="23">
        <f>(F147+I147)/C147</f>
        <v>195.48042253521123</v>
      </c>
      <c r="L147" s="23">
        <f>J147/C147</f>
        <v>42.343780578206079</v>
      </c>
      <c r="M147" s="28">
        <f>K147+L147</f>
        <v>237.8242031134173</v>
      </c>
    </row>
    <row r="148" spans="1:13" ht="15" customHeight="1">
      <c r="A148" s="27" t="s">
        <v>126</v>
      </c>
      <c r="B148" s="21" t="s">
        <v>7</v>
      </c>
      <c r="C148" s="22">
        <v>5384</v>
      </c>
      <c r="D148" s="30">
        <v>1232034.04</v>
      </c>
      <c r="E148" s="31"/>
      <c r="F148" s="30">
        <f>D148-E148</f>
        <v>1232034.04</v>
      </c>
      <c r="G148" s="30">
        <v>27221.1</v>
      </c>
      <c r="H148" s="30"/>
      <c r="I148" s="30">
        <f>G148-H148</f>
        <v>27221.1</v>
      </c>
      <c r="J148" s="30">
        <v>597761.21</v>
      </c>
      <c r="K148" s="23">
        <f>(F148+I148)/C148</f>
        <v>233.88839895988116</v>
      </c>
      <c r="L148" s="23">
        <f>J148/C148</f>
        <v>111.02548476968796</v>
      </c>
      <c r="M148" s="28">
        <f>K148+L148</f>
        <v>344.91388372956914</v>
      </c>
    </row>
    <row r="149" spans="1:13" ht="15" customHeight="1">
      <c r="A149" s="27" t="s">
        <v>48</v>
      </c>
      <c r="B149" s="21" t="s">
        <v>0</v>
      </c>
      <c r="C149" s="22">
        <v>5364</v>
      </c>
      <c r="D149" s="30">
        <v>1874709.99</v>
      </c>
      <c r="E149" s="31"/>
      <c r="F149" s="30">
        <f>D149-E149</f>
        <v>1874709.99</v>
      </c>
      <c r="G149" s="30">
        <v>155275.84</v>
      </c>
      <c r="H149" s="30"/>
      <c r="I149" s="30">
        <f>G149-H149</f>
        <v>155275.84</v>
      </c>
      <c r="J149" s="30">
        <v>796210.54</v>
      </c>
      <c r="K149" s="23">
        <f>(F149+I149)/C149</f>
        <v>378.44627703206561</v>
      </c>
      <c r="L149" s="23">
        <f>J149/C149</f>
        <v>148.43596942580166</v>
      </c>
      <c r="M149" s="28">
        <f>K149+L149</f>
        <v>526.88224645786727</v>
      </c>
    </row>
    <row r="150" spans="1:13" ht="15" customHeight="1">
      <c r="A150" s="27" t="s">
        <v>98</v>
      </c>
      <c r="B150" s="21" t="s">
        <v>8</v>
      </c>
      <c r="C150" s="22">
        <v>5349</v>
      </c>
      <c r="D150" s="30">
        <v>1533028.3</v>
      </c>
      <c r="E150" s="31"/>
      <c r="F150" s="30">
        <f>D150-E150</f>
        <v>1533028.3</v>
      </c>
      <c r="G150" s="30">
        <v>34037.199999999997</v>
      </c>
      <c r="H150" s="30"/>
      <c r="I150" s="30">
        <f>G150-H150</f>
        <v>34037.199999999997</v>
      </c>
      <c r="J150" s="30">
        <v>462039.83</v>
      </c>
      <c r="K150" s="23">
        <f>(F150+I150)/C150</f>
        <v>292.96419891568519</v>
      </c>
      <c r="L150" s="23">
        <f>J150/C150</f>
        <v>86.378730603851196</v>
      </c>
      <c r="M150" s="28">
        <f>K150+L150</f>
        <v>379.34292951953637</v>
      </c>
    </row>
    <row r="151" spans="1:13" ht="15" customHeight="1">
      <c r="A151" s="27" t="s">
        <v>75</v>
      </c>
      <c r="B151" s="21" t="s">
        <v>7</v>
      </c>
      <c r="C151" s="22">
        <v>5327</v>
      </c>
      <c r="D151" s="30">
        <v>1757911.29</v>
      </c>
      <c r="E151" s="31"/>
      <c r="F151" s="30">
        <f>D151-E151</f>
        <v>1757911.29</v>
      </c>
      <c r="G151" s="30">
        <v>17685.78</v>
      </c>
      <c r="H151" s="30"/>
      <c r="I151" s="30">
        <f>G151-H151</f>
        <v>17685.78</v>
      </c>
      <c r="J151" s="30">
        <v>609532.64</v>
      </c>
      <c r="K151" s="23">
        <f>(F151+I151)/C151</f>
        <v>333.32026844377702</v>
      </c>
      <c r="L151" s="23">
        <f>J151/C151</f>
        <v>114.42324760653275</v>
      </c>
      <c r="M151" s="28">
        <f>K151+L151</f>
        <v>447.74351605030978</v>
      </c>
    </row>
    <row r="152" spans="1:13" ht="15" customHeight="1">
      <c r="A152" s="27" t="s">
        <v>61</v>
      </c>
      <c r="B152" s="21" t="s">
        <v>4</v>
      </c>
      <c r="C152" s="22">
        <v>5290</v>
      </c>
      <c r="D152" s="30">
        <v>2303410.94</v>
      </c>
      <c r="E152" s="31"/>
      <c r="F152" s="30">
        <f>D152-E152</f>
        <v>2303410.94</v>
      </c>
      <c r="G152" s="30">
        <v>50935</v>
      </c>
      <c r="H152" s="30"/>
      <c r="I152" s="30">
        <f>G152-H152</f>
        <v>50935</v>
      </c>
      <c r="J152" s="30">
        <v>1222401.25</v>
      </c>
      <c r="K152" s="23">
        <f>(F152+I152)/C152</f>
        <v>445.05594328922496</v>
      </c>
      <c r="L152" s="23">
        <f>J152/C152</f>
        <v>231.07774102079395</v>
      </c>
      <c r="M152" s="28">
        <f>K152+L152</f>
        <v>676.13368431001891</v>
      </c>
    </row>
    <row r="153" spans="1:13" ht="15" customHeight="1">
      <c r="A153" s="27" t="s">
        <v>101</v>
      </c>
      <c r="B153" s="21" t="s">
        <v>4</v>
      </c>
      <c r="C153" s="22">
        <v>5275</v>
      </c>
      <c r="D153" s="30">
        <v>1496105.87</v>
      </c>
      <c r="E153" s="31"/>
      <c r="F153" s="30">
        <f>D153-E153</f>
        <v>1496105.87</v>
      </c>
      <c r="G153" s="30">
        <v>42503.65</v>
      </c>
      <c r="H153" s="30"/>
      <c r="I153" s="30">
        <f>G153-H153</f>
        <v>42503.65</v>
      </c>
      <c r="J153" s="30">
        <v>665010.31999999995</v>
      </c>
      <c r="K153" s="23">
        <f>(F153+I153)/C153</f>
        <v>291.67952985781989</v>
      </c>
      <c r="L153" s="23">
        <f>J153/C153</f>
        <v>126.06830710900473</v>
      </c>
      <c r="M153" s="28">
        <f>K153+L153</f>
        <v>417.74783696682459</v>
      </c>
    </row>
    <row r="154" spans="1:13" ht="15" customHeight="1">
      <c r="A154" s="27" t="s">
        <v>159</v>
      </c>
      <c r="B154" s="21" t="s">
        <v>6</v>
      </c>
      <c r="C154" s="22">
        <v>5150</v>
      </c>
      <c r="D154" s="30">
        <v>1038566.83</v>
      </c>
      <c r="E154" s="31"/>
      <c r="F154" s="30">
        <f>D154-E154</f>
        <v>1038566.83</v>
      </c>
      <c r="G154" s="30">
        <v>48939.72</v>
      </c>
      <c r="H154" s="30"/>
      <c r="I154" s="30">
        <f>G154-H154</f>
        <v>48939.72</v>
      </c>
      <c r="J154" s="30">
        <v>341110.01</v>
      </c>
      <c r="K154" s="23">
        <f>(F154+I154)/C154</f>
        <v>211.16632038834953</v>
      </c>
      <c r="L154" s="23">
        <f>J154/C154</f>
        <v>66.234953398058252</v>
      </c>
      <c r="M154" s="28">
        <f>K154+L154</f>
        <v>277.40127378640778</v>
      </c>
    </row>
    <row r="155" spans="1:13" ht="15" customHeight="1">
      <c r="A155" s="27" t="s">
        <v>138</v>
      </c>
      <c r="B155" s="21" t="s">
        <v>0</v>
      </c>
      <c r="C155" s="22">
        <v>5054</v>
      </c>
      <c r="D155" s="30">
        <v>1339963.23</v>
      </c>
      <c r="E155" s="31"/>
      <c r="F155" s="30">
        <f>D155-E155</f>
        <v>1339963.23</v>
      </c>
      <c r="G155" s="30">
        <v>27084.61</v>
      </c>
      <c r="H155" s="30"/>
      <c r="I155" s="30">
        <f>G155-H155</f>
        <v>27084.61</v>
      </c>
      <c r="J155" s="30">
        <v>501565.74</v>
      </c>
      <c r="K155" s="23">
        <f>(F155+I155)/C155</f>
        <v>270.48829442026118</v>
      </c>
      <c r="L155" s="23">
        <f>J155/C155</f>
        <v>99.241341511673923</v>
      </c>
      <c r="M155" s="28">
        <f>K155+L155</f>
        <v>369.72963593193509</v>
      </c>
    </row>
    <row r="156" spans="1:13" ht="15" customHeight="1">
      <c r="A156" s="27" t="s">
        <v>1</v>
      </c>
      <c r="B156" s="21" t="s">
        <v>0</v>
      </c>
      <c r="C156" s="22">
        <v>5051</v>
      </c>
      <c r="D156" s="30">
        <v>1884660.96</v>
      </c>
      <c r="E156" s="31"/>
      <c r="F156" s="30">
        <f>D156-E156</f>
        <v>1884660.96</v>
      </c>
      <c r="G156" s="30">
        <v>107009.66</v>
      </c>
      <c r="H156" s="30"/>
      <c r="I156" s="30">
        <f>G156-H156</f>
        <v>107009.66</v>
      </c>
      <c r="J156" s="30">
        <v>566286.89</v>
      </c>
      <c r="K156" s="23">
        <f>(F156+I156)/C156</f>
        <v>394.31214017026326</v>
      </c>
      <c r="L156" s="23">
        <f>J156/C156</f>
        <v>112.11381706592755</v>
      </c>
      <c r="M156" s="28">
        <f>K156+L156</f>
        <v>506.42595723619081</v>
      </c>
    </row>
    <row r="157" spans="1:13" ht="15" customHeight="1">
      <c r="A157" s="27" t="s">
        <v>155</v>
      </c>
      <c r="B157" s="21" t="s">
        <v>0</v>
      </c>
      <c r="C157" s="22">
        <v>5033</v>
      </c>
      <c r="D157" s="30">
        <v>999780.09</v>
      </c>
      <c r="E157" s="31"/>
      <c r="F157" s="30">
        <f>D157-E157</f>
        <v>999780.09</v>
      </c>
      <c r="G157" s="30">
        <v>13660.1</v>
      </c>
      <c r="H157" s="30"/>
      <c r="I157" s="30">
        <f>G157-H157</f>
        <v>13660.1</v>
      </c>
      <c r="J157" s="30">
        <v>941997.08</v>
      </c>
      <c r="K157" s="23">
        <f>(F157+I157)/C157</f>
        <v>201.3590681502086</v>
      </c>
      <c r="L157" s="23">
        <f>J157/C157</f>
        <v>187.16413272402144</v>
      </c>
      <c r="M157" s="28">
        <f>K157+L157</f>
        <v>388.52320087423004</v>
      </c>
    </row>
    <row r="158" spans="1:13" ht="15" customHeight="1">
      <c r="A158" s="27" t="s">
        <v>68</v>
      </c>
      <c r="B158" s="21" t="s">
        <v>5</v>
      </c>
      <c r="C158" s="22">
        <v>5025</v>
      </c>
      <c r="D158" s="30">
        <v>1464856.57</v>
      </c>
      <c r="E158" s="31"/>
      <c r="F158" s="30">
        <f>D158-E158</f>
        <v>1464856.57</v>
      </c>
      <c r="G158" s="30">
        <v>33229.43</v>
      </c>
      <c r="H158" s="30"/>
      <c r="I158" s="30">
        <f>G158-H158</f>
        <v>33229.43</v>
      </c>
      <c r="J158" s="30">
        <v>515575.84</v>
      </c>
      <c r="K158" s="23">
        <f>(F158+I158)/C158</f>
        <v>298.12656716417911</v>
      </c>
      <c r="L158" s="23">
        <f>J158/C158</f>
        <v>102.60215721393035</v>
      </c>
      <c r="M158" s="28">
        <f>K158+L158</f>
        <v>400.72872437810946</v>
      </c>
    </row>
  </sheetData>
  <sortState ref="A10:M693">
    <sortCondition descending="1" ref="C10:C693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4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2018-12-17T09:18:40Z</dcterms:modified>
</cp:coreProperties>
</file>