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T And" sheetId="13" r:id="rId1"/>
  </sheets>
  <calcPr calcId="145621"/>
</workbook>
</file>

<file path=xl/calcChain.xml><?xml version="1.0" encoding="utf-8"?>
<calcChain xmlns="http://schemas.openxmlformats.org/spreadsheetml/2006/main">
  <c r="L58" i="13" l="1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F58" i="13"/>
  <c r="K58" i="13" s="1"/>
  <c r="M58" i="13" s="1"/>
  <c r="F57" i="13"/>
  <c r="K57" i="13" s="1"/>
  <c r="M57" i="13" s="1"/>
  <c r="F56" i="13"/>
  <c r="K56" i="13" s="1"/>
  <c r="M56" i="13" s="1"/>
  <c r="F55" i="13"/>
  <c r="K55" i="13" s="1"/>
  <c r="M55" i="13" s="1"/>
  <c r="F54" i="13"/>
  <c r="K54" i="13" s="1"/>
  <c r="M54" i="13" s="1"/>
  <c r="F53" i="13"/>
  <c r="K53" i="13" s="1"/>
  <c r="M53" i="13" s="1"/>
  <c r="F52" i="13"/>
  <c r="K52" i="13" s="1"/>
  <c r="M52" i="13" s="1"/>
  <c r="F51" i="13"/>
  <c r="K51" i="13" s="1"/>
  <c r="M51" i="13" s="1"/>
  <c r="F50" i="13"/>
  <c r="K50" i="13" s="1"/>
  <c r="M50" i="13" s="1"/>
  <c r="F49" i="13"/>
  <c r="K49" i="13" s="1"/>
  <c r="M49" i="13" s="1"/>
  <c r="F48" i="13"/>
  <c r="K48" i="13" s="1"/>
  <c r="M48" i="13" s="1"/>
  <c r="F47" i="13"/>
  <c r="K47" i="13" s="1"/>
  <c r="M47" i="13" s="1"/>
  <c r="F46" i="13"/>
  <c r="K46" i="13" s="1"/>
  <c r="M46" i="13" s="1"/>
  <c r="F45" i="13"/>
  <c r="K45" i="13" s="1"/>
  <c r="M45" i="13" s="1"/>
  <c r="F44" i="13"/>
  <c r="K44" i="13" s="1"/>
  <c r="M44" i="13" s="1"/>
  <c r="F43" i="13"/>
  <c r="K43" i="13" s="1"/>
  <c r="M43" i="13" s="1"/>
  <c r="F42" i="13"/>
  <c r="K42" i="13" s="1"/>
  <c r="M42" i="13" s="1"/>
  <c r="F41" i="13"/>
  <c r="K41" i="13" s="1"/>
  <c r="M41" i="13" s="1"/>
  <c r="F40" i="13"/>
  <c r="K40" i="13" s="1"/>
  <c r="M40" i="13" s="1"/>
  <c r="F39" i="13"/>
  <c r="K39" i="13" s="1"/>
  <c r="M39" i="13" s="1"/>
  <c r="F38" i="13"/>
  <c r="K38" i="13" s="1"/>
  <c r="M38" i="13" s="1"/>
  <c r="F37" i="13"/>
  <c r="K37" i="13" s="1"/>
  <c r="M37" i="13" s="1"/>
  <c r="F36" i="13"/>
  <c r="K36" i="13" s="1"/>
  <c r="M36" i="13" s="1"/>
  <c r="F35" i="13"/>
  <c r="K35" i="13" s="1"/>
  <c r="M35" i="13" s="1"/>
  <c r="F34" i="13"/>
  <c r="K34" i="13" s="1"/>
  <c r="M34" i="13" s="1"/>
  <c r="F33" i="13"/>
  <c r="K33" i="13" s="1"/>
  <c r="M33" i="13" s="1"/>
  <c r="F32" i="13"/>
  <c r="K32" i="13" s="1"/>
  <c r="M32" i="13" s="1"/>
  <c r="F31" i="13"/>
  <c r="K31" i="13" s="1"/>
  <c r="M31" i="13" s="1"/>
  <c r="F30" i="13"/>
  <c r="K30" i="13" s="1"/>
  <c r="M30" i="13" s="1"/>
  <c r="F29" i="13"/>
  <c r="K29" i="13" s="1"/>
  <c r="M29" i="13" s="1"/>
  <c r="F28" i="13"/>
  <c r="K28" i="13" s="1"/>
  <c r="M28" i="13" s="1"/>
  <c r="F27" i="13"/>
  <c r="K27" i="13" s="1"/>
  <c r="M27" i="13" s="1"/>
  <c r="F26" i="13"/>
  <c r="K26" i="13" s="1"/>
  <c r="M26" i="13" s="1"/>
  <c r="F25" i="13"/>
  <c r="K25" i="13" s="1"/>
  <c r="M25" i="13" s="1"/>
  <c r="F24" i="13"/>
  <c r="K24" i="13" s="1"/>
  <c r="M24" i="13" s="1"/>
  <c r="F23" i="13"/>
  <c r="K23" i="13" s="1"/>
  <c r="M23" i="13" s="1"/>
  <c r="F22" i="13"/>
  <c r="K22" i="13" s="1"/>
  <c r="M22" i="13" s="1"/>
  <c r="F21" i="13"/>
  <c r="K21" i="13" s="1"/>
  <c r="M21" i="13" s="1"/>
  <c r="F20" i="13"/>
  <c r="K20" i="13" s="1"/>
  <c r="M20" i="13" s="1"/>
  <c r="F19" i="13"/>
  <c r="K19" i="13" s="1"/>
  <c r="M19" i="13" s="1"/>
  <c r="F18" i="13"/>
  <c r="K18" i="13" s="1"/>
  <c r="M18" i="13" s="1"/>
  <c r="F17" i="13"/>
  <c r="K17" i="13" s="1"/>
  <c r="M17" i="13" s="1"/>
  <c r="F16" i="13"/>
  <c r="K16" i="13" s="1"/>
  <c r="M16" i="13" s="1"/>
  <c r="F15" i="13"/>
  <c r="K15" i="13" s="1"/>
  <c r="M15" i="13" s="1"/>
  <c r="F14" i="13"/>
  <c r="K14" i="13" s="1"/>
  <c r="M14" i="13" s="1"/>
  <c r="F13" i="13"/>
  <c r="K13" i="13" s="1"/>
  <c r="M13" i="13" s="1"/>
  <c r="F12" i="13"/>
  <c r="K12" i="13" s="1"/>
  <c r="M12" i="13" s="1"/>
  <c r="F11" i="13"/>
  <c r="K11" i="13" s="1"/>
  <c r="M11" i="13" s="1"/>
  <c r="F10" i="13"/>
  <c r="K10" i="13" s="1"/>
  <c r="M10" i="13" s="1"/>
</calcChain>
</file>

<file path=xl/sharedStrings.xml><?xml version="1.0" encoding="utf-8"?>
<sst xmlns="http://schemas.openxmlformats.org/spreadsheetml/2006/main" count="117" uniqueCount="75">
  <si>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</si>
  <si>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</si>
  <si>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</si>
  <si>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</si>
  <si>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</si>
  <si>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</si>
  <si>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</si>
  <si>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</si>
  <si>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</si>
  <si>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</si>
  <si>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</si>
  <si>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</si>
  <si>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</si>
  <si>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</si>
  <si>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</si>
  <si>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</si>
  <si>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directos - PIE</t>
  </si>
  <si>
    <t>Impuestos Indirectos</t>
  </si>
  <si>
    <t>IVA e IIEE (PIE)</t>
  </si>
  <si>
    <t>Impuestos indirectos - PIE</t>
  </si>
  <si>
    <t>Tasas y otros ingresos</t>
  </si>
  <si>
    <t>Impuestos directos e indirectos</t>
  </si>
  <si>
    <t>CONTRIBUCIÓN FISCAL ABSOLUTA</t>
  </si>
  <si>
    <t xml:space="preserve">San Roque                                                             </t>
  </si>
  <si>
    <t xml:space="preserve">Almonte                                                               </t>
  </si>
  <si>
    <t xml:space="preserve">Nerja                                                                 </t>
  </si>
  <si>
    <t xml:space="preserve">Conil de la Frontera                                                  </t>
  </si>
  <si>
    <t xml:space="preserve">Barrios (Los)                                                         </t>
  </si>
  <si>
    <t xml:space="preserve">Alhaurín de la Torre                                                  </t>
  </si>
  <si>
    <t xml:space="preserve">Coín                                                                  </t>
  </si>
  <si>
    <t xml:space="preserve">Lepe                                                                  </t>
  </si>
  <si>
    <t xml:space="preserve">Antequera                                                             </t>
  </si>
  <si>
    <t xml:space="preserve">Rincón de la Victoria                                                 </t>
  </si>
  <si>
    <t xml:space="preserve">Martos                                                                </t>
  </si>
  <si>
    <t xml:space="preserve">Vícar                                                                 </t>
  </si>
  <si>
    <t xml:space="preserve">Carmona                                                               </t>
  </si>
  <si>
    <t xml:space="preserve">Ronda                                                                 </t>
  </si>
  <si>
    <t xml:space="preserve">Níjar                                                                 </t>
  </si>
  <si>
    <t xml:space="preserve">Cabra                                                                 </t>
  </si>
  <si>
    <t xml:space="preserve">Arcos de la Frontera                                                  </t>
  </si>
  <si>
    <t xml:space="preserve">Tomares                                                               </t>
  </si>
  <si>
    <t xml:space="preserve">Morón de la Frontera                                                  </t>
  </si>
  <si>
    <t xml:space="preserve">Úbeda                                                                 </t>
  </si>
  <si>
    <t xml:space="preserve">Moguer                                                                </t>
  </si>
  <si>
    <t xml:space="preserve">Palma del Río                                                         </t>
  </si>
  <si>
    <t xml:space="preserve">Lucena                                                                </t>
  </si>
  <si>
    <t xml:space="preserve">Isla Cristina                                                         </t>
  </si>
  <si>
    <t xml:space="preserve">Alhaurín el Grande                                                    </t>
  </si>
  <si>
    <t xml:space="preserve">Loja                                                                  </t>
  </si>
  <si>
    <t xml:space="preserve">San Juan de Aznalfarache                                              </t>
  </si>
  <si>
    <t xml:space="preserve">Baza                                                                  </t>
  </si>
  <si>
    <t xml:space="preserve">Andújar                                                               </t>
  </si>
  <si>
    <t xml:space="preserve">Mairena del Aljarafe                                                  </t>
  </si>
  <si>
    <t xml:space="preserve">Armilla                                                               </t>
  </si>
  <si>
    <t xml:space="preserve">Puerto Real                                                           </t>
  </si>
  <si>
    <t xml:space="preserve">Alcalá la Real                                                        </t>
  </si>
  <si>
    <t xml:space="preserve">Lebrija                                                               </t>
  </si>
  <si>
    <t xml:space="preserve">Bormujos                                                              </t>
  </si>
  <si>
    <t xml:space="preserve">Puente Genil                                                          </t>
  </si>
  <si>
    <t xml:space="preserve">Montilla                                                              </t>
  </si>
  <si>
    <t xml:space="preserve">Écija                                                                 </t>
  </si>
  <si>
    <t xml:space="preserve">Adra                                                                  </t>
  </si>
  <si>
    <t xml:space="preserve">Rinconada (La)                                                        </t>
  </si>
  <si>
    <t xml:space="preserve">Camas                                                                 </t>
  </si>
  <si>
    <t xml:space="preserve">Aljaraque                                                             </t>
  </si>
  <si>
    <t xml:space="preserve">Cártama                                                               </t>
  </si>
  <si>
    <t xml:space="preserve">Priego de Córdoba                                                     </t>
  </si>
  <si>
    <t xml:space="preserve">Maracena                                                              </t>
  </si>
  <si>
    <t xml:space="preserve">Coria del Río                                                         </t>
  </si>
  <si>
    <t xml:space="preserve">Palacios y Villafranca (Los)                                          </t>
  </si>
  <si>
    <t xml:space="preserve">Gabias (Las)                                                          </t>
  </si>
  <si>
    <t xml:space="preserve">Ayamonte    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</si>
  <si>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31-10-18)</t>
    </r>
  </si>
  <si>
    <t>Ingresos tributarios per cápita 2017 (impuestos directos e indirectos, tasas y otros ingresos)</t>
  </si>
  <si>
    <t>Municipios de Andalucía de 20.000 a 49.999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</si>
</sst>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7" fillId="3" borderId="1" xfId="6" applyNumberFormat="1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 wrapText="1"/>
    </xf>
    <xf numFmtId="4" fontId="17" fillId="3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4" fontId="15" fillId="3" borderId="1" xfId="6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right" wrapText="1"/>
    </xf>
    <xf numFmtId="4" fontId="2" fillId="0" borderId="1" xfId="2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workbookViewId="0">
      <selection activeCell="P11" sqref="P11"/>
    </sheetView>
  </sheetViews>
  <sheetFormatPr baseColWidth="10" defaultColWidth="7.140625" defaultRowHeight="15"/>
  <cols>
    <col min="1" max="1" width="28.140625" customWidth="1"/>
    <col min="2" max="2" width="15.7109375" customWidth="1"/>
    <col min="3" max="3" width="11" style="18" customWidth="1"/>
    <col min="4" max="4" width="14.140625" hidden="1" customWidth="1"/>
    <col min="5" max="5" width="12.7109375" hidden="1" customWidth="1"/>
    <col min="6" max="6" width="14.42578125" hidden="1" customWidth="1"/>
    <col min="7" max="7" width="14.28515625" style="20" hidden="1" customWidth="1"/>
    <col min="8" max="8" width="12.7109375" hidden="1" customWidth="1"/>
    <col min="9" max="9" width="13.5703125" hidden="1" customWidth="1"/>
    <col min="10" max="10" width="13.7109375" hidden="1" customWidth="1"/>
    <col min="11" max="11" width="16.5703125" customWidth="1"/>
    <col min="12" max="12" width="15.42578125" customWidth="1"/>
    <col min="13" max="13" width="18.140625" customWidth="1"/>
    <col min="14" max="14" width="7.140625" customWidth="1"/>
  </cols>
  <sheetData>
    <row r="1" spans="1:13" s="1" customForma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3" s="1" customFormat="1" ht="39" customHeight="1">
      <c r="A3" s="32" t="s">
        <v>73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" customFormat="1" ht="20.25">
      <c r="A4" s="33" t="s">
        <v>74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1" customFormat="1">
      <c r="A5" s="7" t="s">
        <v>72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8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3" s="1" customFormat="1">
      <c r="A8" s="16"/>
      <c r="B8" s="16"/>
      <c r="C8" s="17"/>
      <c r="D8" s="34" t="s">
        <v>9</v>
      </c>
      <c r="E8" s="35"/>
      <c r="F8" s="35"/>
      <c r="G8" s="35"/>
      <c r="H8" s="35"/>
      <c r="I8" s="35"/>
      <c r="J8" s="36"/>
      <c r="K8" s="37" t="s">
        <v>10</v>
      </c>
      <c r="L8" s="38"/>
      <c r="M8" s="39"/>
    </row>
    <row r="9" spans="1:13" s="1" customFormat="1" ht="45">
      <c r="A9" s="24" t="s">
        <v>11</v>
      </c>
      <c r="B9" s="24" t="s">
        <v>12</v>
      </c>
      <c r="C9" s="24" t="s">
        <v>13</v>
      </c>
      <c r="D9" s="29" t="s">
        <v>14</v>
      </c>
      <c r="E9" s="29" t="s">
        <v>15</v>
      </c>
      <c r="F9" s="29" t="s">
        <v>16</v>
      </c>
      <c r="G9" s="29" t="s">
        <v>17</v>
      </c>
      <c r="H9" s="29" t="s">
        <v>18</v>
      </c>
      <c r="I9" s="29" t="s">
        <v>19</v>
      </c>
      <c r="J9" s="29" t="s">
        <v>20</v>
      </c>
      <c r="K9" s="25" t="s">
        <v>21</v>
      </c>
      <c r="L9" s="25" t="s">
        <v>20</v>
      </c>
      <c r="M9" s="26" t="s">
        <v>22</v>
      </c>
    </row>
    <row r="10" spans="1:13" ht="15" customHeight="1">
      <c r="A10" s="27" t="s">
        <v>52</v>
      </c>
      <c r="B10" s="21" t="s">
        <v>7</v>
      </c>
      <c r="C10" s="22">
        <v>45471</v>
      </c>
      <c r="D10" s="30">
        <v>14676624.640000001</v>
      </c>
      <c r="E10" s="31"/>
      <c r="F10" s="30">
        <f>D10-E10</f>
        <v>14676624.640000001</v>
      </c>
      <c r="G10" s="30">
        <v>508456.05</v>
      </c>
      <c r="H10" s="30"/>
      <c r="I10" s="30">
        <f>G10-H10</f>
        <v>508456.05</v>
      </c>
      <c r="J10" s="30">
        <v>7017018.3600000003</v>
      </c>
      <c r="K10" s="23">
        <f>(F10+I10)/C10</f>
        <v>333.95088495964461</v>
      </c>
      <c r="L10" s="23">
        <f>J10/C10</f>
        <v>154.3185406082998</v>
      </c>
      <c r="M10" s="28">
        <f>K10+L10</f>
        <v>488.26942556794438</v>
      </c>
    </row>
    <row r="11" spans="1:13" ht="15" customHeight="1">
      <c r="A11" s="27" t="s">
        <v>32</v>
      </c>
      <c r="B11" s="21" t="s">
        <v>6</v>
      </c>
      <c r="C11" s="22">
        <v>45138</v>
      </c>
      <c r="D11" s="30">
        <v>23394457.359999999</v>
      </c>
      <c r="E11" s="31"/>
      <c r="F11" s="30">
        <f>D11-E11</f>
        <v>23394457.359999999</v>
      </c>
      <c r="G11" s="30">
        <v>1472546.2</v>
      </c>
      <c r="H11" s="30"/>
      <c r="I11" s="30">
        <f>G11-H11</f>
        <v>1472546.2</v>
      </c>
      <c r="J11" s="30">
        <v>5962946.9199999999</v>
      </c>
      <c r="K11" s="23">
        <f>(F11+I11)/C11</f>
        <v>550.91061987682212</v>
      </c>
      <c r="L11" s="23">
        <f>J11/C11</f>
        <v>132.10481013779963</v>
      </c>
      <c r="M11" s="28">
        <f>K11+L11</f>
        <v>683.01543001462176</v>
      </c>
    </row>
    <row r="12" spans="1:13" ht="15" customHeight="1">
      <c r="A12" s="27" t="s">
        <v>45</v>
      </c>
      <c r="B12" s="21" t="s">
        <v>4</v>
      </c>
      <c r="C12" s="22">
        <v>42511</v>
      </c>
      <c r="D12" s="30">
        <v>17536072.16</v>
      </c>
      <c r="E12" s="31"/>
      <c r="F12" s="30">
        <f>D12-E12</f>
        <v>17536072.16</v>
      </c>
      <c r="G12" s="30">
        <v>203953.1</v>
      </c>
      <c r="H12" s="30"/>
      <c r="I12" s="30">
        <f>G12-H12</f>
        <v>203953.1</v>
      </c>
      <c r="J12" s="30">
        <v>7042559.9000000004</v>
      </c>
      <c r="K12" s="23">
        <f>(F12+I12)/C12</f>
        <v>417.30435087389151</v>
      </c>
      <c r="L12" s="23">
        <f>J12/C12</f>
        <v>165.6644139163981</v>
      </c>
      <c r="M12" s="28">
        <f>K12+L12</f>
        <v>582.96876479028958</v>
      </c>
    </row>
    <row r="13" spans="1:13" ht="15" customHeight="1">
      <c r="A13" s="27" t="s">
        <v>54</v>
      </c>
      <c r="B13" s="21" t="s">
        <v>5</v>
      </c>
      <c r="C13" s="22">
        <v>41472</v>
      </c>
      <c r="D13" s="30">
        <v>18408672.059999999</v>
      </c>
      <c r="E13" s="31"/>
      <c r="F13" s="30">
        <f>D13-E13</f>
        <v>18408672.059999999</v>
      </c>
      <c r="G13" s="30">
        <v>416824.68</v>
      </c>
      <c r="H13" s="30"/>
      <c r="I13" s="30">
        <f>G13-H13</f>
        <v>416824.68</v>
      </c>
      <c r="J13" s="30">
        <v>3844396.48</v>
      </c>
      <c r="K13" s="23">
        <f>(F13+I13)/C13</f>
        <v>453.93269531249996</v>
      </c>
      <c r="L13" s="23">
        <f>J13/C13</f>
        <v>92.698603395061724</v>
      </c>
      <c r="M13" s="28">
        <f>K13+L13</f>
        <v>546.63129870756165</v>
      </c>
    </row>
    <row r="14" spans="1:13" ht="15" customHeight="1">
      <c r="A14" s="27" t="s">
        <v>31</v>
      </c>
      <c r="B14" s="21" t="s">
        <v>6</v>
      </c>
      <c r="C14" s="22">
        <v>41104</v>
      </c>
      <c r="D14" s="30">
        <v>18098999.309999999</v>
      </c>
      <c r="E14" s="31"/>
      <c r="F14" s="30">
        <f>D14-E14</f>
        <v>18098999.309999999</v>
      </c>
      <c r="G14" s="30">
        <v>521998.5</v>
      </c>
      <c r="H14" s="30"/>
      <c r="I14" s="30">
        <f>G14-H14</f>
        <v>521998.5</v>
      </c>
      <c r="J14" s="30">
        <v>2295712.89</v>
      </c>
      <c r="K14" s="23">
        <f>(F14+I14)/C14</f>
        <v>453.02155045737641</v>
      </c>
      <c r="L14" s="23">
        <f>J14/C14</f>
        <v>55.851325661736084</v>
      </c>
      <c r="M14" s="28">
        <f>K14+L14</f>
        <v>508.8728761191125</v>
      </c>
    </row>
    <row r="15" spans="1:13" ht="15" customHeight="1">
      <c r="A15" s="27" t="s">
        <v>60</v>
      </c>
      <c r="B15" s="21" t="s">
        <v>7</v>
      </c>
      <c r="C15" s="22">
        <v>40087</v>
      </c>
      <c r="D15" s="30">
        <v>13939523.890000001</v>
      </c>
      <c r="E15" s="31"/>
      <c r="F15" s="30">
        <f>D15-E15</f>
        <v>13939523.890000001</v>
      </c>
      <c r="G15" s="30">
        <v>300657.88</v>
      </c>
      <c r="H15" s="30"/>
      <c r="I15" s="30">
        <f>G15-H15</f>
        <v>300657.88</v>
      </c>
      <c r="J15" s="30">
        <v>3393326.62</v>
      </c>
      <c r="K15" s="23">
        <f>(F15+I15)/C15</f>
        <v>355.2319148352334</v>
      </c>
      <c r="L15" s="23">
        <f>J15/C15</f>
        <v>84.649053807967675</v>
      </c>
      <c r="M15" s="28">
        <f>K15+L15</f>
        <v>439.88096864320107</v>
      </c>
    </row>
    <row r="16" spans="1:13" ht="15" customHeight="1">
      <c r="A16" s="27" t="s">
        <v>28</v>
      </c>
      <c r="B16" s="21" t="s">
        <v>6</v>
      </c>
      <c r="C16" s="22">
        <v>39153</v>
      </c>
      <c r="D16" s="30">
        <v>15900141.859999999</v>
      </c>
      <c r="E16" s="31"/>
      <c r="F16" s="30">
        <f>D16-E16</f>
        <v>15900141.859999999</v>
      </c>
      <c r="G16" s="30">
        <v>804876.41</v>
      </c>
      <c r="H16" s="30"/>
      <c r="I16" s="30">
        <f>G16-H16</f>
        <v>804876.41</v>
      </c>
      <c r="J16" s="30">
        <v>10403789.060000001</v>
      </c>
      <c r="K16" s="23">
        <f>(F16+I16)/C16</f>
        <v>426.6599818660128</v>
      </c>
      <c r="L16" s="23">
        <f>J16/C16</f>
        <v>265.72137665057596</v>
      </c>
      <c r="M16" s="28">
        <f>K16+L16</f>
        <v>692.38135851658876</v>
      </c>
    </row>
    <row r="17" spans="1:13" ht="15" customHeight="1">
      <c r="A17" s="27" t="s">
        <v>62</v>
      </c>
      <c r="B17" s="21" t="s">
        <v>7</v>
      </c>
      <c r="C17" s="22">
        <v>38339</v>
      </c>
      <c r="D17" s="30">
        <v>10932492.970000001</v>
      </c>
      <c r="E17" s="31"/>
      <c r="F17" s="30">
        <f>D17-E17</f>
        <v>10932492.970000001</v>
      </c>
      <c r="G17" s="30">
        <v>556307.69999999995</v>
      </c>
      <c r="H17" s="30"/>
      <c r="I17" s="30">
        <f>G17-H17</f>
        <v>556307.69999999995</v>
      </c>
      <c r="J17" s="30">
        <v>5940788.3099999996</v>
      </c>
      <c r="K17" s="23">
        <f>(F17+I17)/C17</f>
        <v>299.66354547588617</v>
      </c>
      <c r="L17" s="23">
        <f>J17/C17</f>
        <v>154.95418007772764</v>
      </c>
      <c r="M17" s="28">
        <f>K17+L17</f>
        <v>454.61772555361381</v>
      </c>
    </row>
    <row r="18" spans="1:13" ht="15" customHeight="1">
      <c r="A18" s="27" t="s">
        <v>69</v>
      </c>
      <c r="B18" s="21" t="s">
        <v>7</v>
      </c>
      <c r="C18" s="22">
        <v>38246</v>
      </c>
      <c r="D18" s="30">
        <v>9671946.8000000007</v>
      </c>
      <c r="E18" s="31"/>
      <c r="F18" s="30">
        <f>D18-E18</f>
        <v>9671946.8000000007</v>
      </c>
      <c r="G18" s="30">
        <v>428786.06</v>
      </c>
      <c r="H18" s="30"/>
      <c r="I18" s="30">
        <f>G18-H18</f>
        <v>428786.06</v>
      </c>
      <c r="J18" s="30">
        <v>4647344.54</v>
      </c>
      <c r="K18" s="23">
        <f>(F18+I18)/C18</f>
        <v>264.099065523192</v>
      </c>
      <c r="L18" s="23">
        <f>J18/C18</f>
        <v>121.51191078805627</v>
      </c>
      <c r="M18" s="28">
        <f>K18+L18</f>
        <v>385.61097631124824</v>
      </c>
    </row>
    <row r="19" spans="1:13" ht="15" customHeight="1">
      <c r="A19" s="27" t="s">
        <v>51</v>
      </c>
      <c r="B19" s="21" t="s">
        <v>3</v>
      </c>
      <c r="C19" s="22">
        <v>37611</v>
      </c>
      <c r="D19" s="30">
        <v>12080235.93</v>
      </c>
      <c r="E19" s="31"/>
      <c r="F19" s="30">
        <f>D19-E19</f>
        <v>12080235.93</v>
      </c>
      <c r="G19" s="30">
        <v>288068.67</v>
      </c>
      <c r="H19" s="30"/>
      <c r="I19" s="30">
        <f>G19-H19</f>
        <v>288068.67</v>
      </c>
      <c r="J19" s="30">
        <v>7411341.0199999996</v>
      </c>
      <c r="K19" s="23">
        <f>(F19+I19)/C19</f>
        <v>328.84806572545267</v>
      </c>
      <c r="L19" s="23">
        <f>J19/C19</f>
        <v>197.05248517720878</v>
      </c>
      <c r="M19" s="28">
        <f>K19+L19</f>
        <v>525.90055090266151</v>
      </c>
    </row>
    <row r="20" spans="1:13" ht="15" customHeight="1">
      <c r="A20" s="27" t="s">
        <v>42</v>
      </c>
      <c r="B20" s="21" t="s">
        <v>3</v>
      </c>
      <c r="C20" s="22">
        <v>34733</v>
      </c>
      <c r="D20" s="30">
        <v>14086068.220000001</v>
      </c>
      <c r="E20" s="31"/>
      <c r="F20" s="30">
        <f>D20-E20</f>
        <v>14086068.220000001</v>
      </c>
      <c r="G20" s="30">
        <v>292063.73</v>
      </c>
      <c r="H20" s="30"/>
      <c r="I20" s="30">
        <f>G20-H20</f>
        <v>292063.73</v>
      </c>
      <c r="J20" s="30">
        <v>4871905.01</v>
      </c>
      <c r="K20" s="23">
        <f>(F20+I20)/C20</f>
        <v>413.96170644631911</v>
      </c>
      <c r="L20" s="23">
        <f>J20/C20</f>
        <v>140.2673253102237</v>
      </c>
      <c r="M20" s="28">
        <f>K20+L20</f>
        <v>554.22903175654278</v>
      </c>
    </row>
    <row r="21" spans="1:13" ht="15" customHeight="1">
      <c r="A21" s="27" t="s">
        <v>36</v>
      </c>
      <c r="B21" s="21" t="s">
        <v>6</v>
      </c>
      <c r="C21" s="22">
        <v>34268</v>
      </c>
      <c r="D21" s="30">
        <v>11895515.529999999</v>
      </c>
      <c r="E21" s="31"/>
      <c r="F21" s="30">
        <f>D21-E21</f>
        <v>11895515.529999999</v>
      </c>
      <c r="G21" s="30">
        <v>273956.13</v>
      </c>
      <c r="H21" s="30"/>
      <c r="I21" s="30">
        <f>G21-H21</f>
        <v>273956.13</v>
      </c>
      <c r="J21" s="30">
        <v>6466894.75</v>
      </c>
      <c r="K21" s="23">
        <f>(F21+I21)/C21</f>
        <v>355.1264053927863</v>
      </c>
      <c r="L21" s="23">
        <f>J21/C21</f>
        <v>188.71526642932182</v>
      </c>
      <c r="M21" s="28">
        <f>K21+L21</f>
        <v>543.84167182210808</v>
      </c>
    </row>
    <row r="22" spans="1:13" ht="15" customHeight="1">
      <c r="A22" s="27" t="s">
        <v>39</v>
      </c>
      <c r="B22" s="21" t="s">
        <v>5</v>
      </c>
      <c r="C22" s="22">
        <v>30983</v>
      </c>
      <c r="D22" s="30">
        <v>15501072.6</v>
      </c>
      <c r="E22" s="31"/>
      <c r="F22" s="30">
        <f>D22-E22</f>
        <v>15501072.6</v>
      </c>
      <c r="G22" s="30">
        <v>244875.06</v>
      </c>
      <c r="H22" s="30"/>
      <c r="I22" s="30">
        <f>G22-H22</f>
        <v>244875.06</v>
      </c>
      <c r="J22" s="30">
        <v>2570955.9700000002</v>
      </c>
      <c r="K22" s="23">
        <f>(F22+I22)/C22</f>
        <v>508.21249265726368</v>
      </c>
      <c r="L22" s="23">
        <f>J22/C22</f>
        <v>82.979568473033609</v>
      </c>
      <c r="M22" s="28">
        <f>K22+L22</f>
        <v>591.19206113029725</v>
      </c>
    </row>
    <row r="23" spans="1:13" ht="15" customHeight="1">
      <c r="A23" s="27" t="s">
        <v>68</v>
      </c>
      <c r="B23" s="21" t="s">
        <v>7</v>
      </c>
      <c r="C23" s="22">
        <v>30535</v>
      </c>
      <c r="D23" s="30">
        <v>7950928.5800000001</v>
      </c>
      <c r="E23" s="31"/>
      <c r="F23" s="30">
        <f>D23-E23</f>
        <v>7950928.5800000001</v>
      </c>
      <c r="G23" s="30">
        <v>96116.08</v>
      </c>
      <c r="H23" s="30"/>
      <c r="I23" s="30">
        <f>G23-H23</f>
        <v>96116.08</v>
      </c>
      <c r="J23" s="30">
        <v>4327971.45</v>
      </c>
      <c r="K23" s="23">
        <f>(F23+I23)/C23</f>
        <v>263.53511249385951</v>
      </c>
      <c r="L23" s="23">
        <f>J23/C23</f>
        <v>141.73805305387262</v>
      </c>
      <c r="M23" s="28">
        <f>K23+L23</f>
        <v>405.27316554773211</v>
      </c>
    </row>
    <row r="24" spans="1:13" ht="15" customHeight="1">
      <c r="A24" s="27" t="s">
        <v>58</v>
      </c>
      <c r="B24" s="21" t="s">
        <v>4</v>
      </c>
      <c r="C24" s="22">
        <v>30173</v>
      </c>
      <c r="D24" s="30">
        <v>8501349.0299999993</v>
      </c>
      <c r="E24" s="31"/>
      <c r="F24" s="30">
        <f>D24-E24</f>
        <v>8501349.0299999993</v>
      </c>
      <c r="G24" s="30">
        <v>236105.11</v>
      </c>
      <c r="H24" s="30"/>
      <c r="I24" s="30">
        <f>G24-H24</f>
        <v>236105.11</v>
      </c>
      <c r="J24" s="30">
        <v>4581502.22</v>
      </c>
      <c r="K24" s="23">
        <f>(F24+I24)/C24</f>
        <v>289.57856825638811</v>
      </c>
      <c r="L24" s="23">
        <f>J24/C24</f>
        <v>151.84112352102872</v>
      </c>
      <c r="M24" s="28">
        <f>K24+L24</f>
        <v>441.4196917774168</v>
      </c>
    </row>
    <row r="25" spans="1:13" ht="15" customHeight="1">
      <c r="A25" s="27" t="s">
        <v>23</v>
      </c>
      <c r="B25" s="21" t="s">
        <v>5</v>
      </c>
      <c r="C25" s="22">
        <v>29969</v>
      </c>
      <c r="D25" s="30">
        <v>40005386.869999997</v>
      </c>
      <c r="E25" s="31"/>
      <c r="F25" s="30">
        <f>D25-E25</f>
        <v>40005386.869999997</v>
      </c>
      <c r="G25" s="30">
        <v>3728194.54</v>
      </c>
      <c r="H25" s="30"/>
      <c r="I25" s="30">
        <f>G25-H25</f>
        <v>3728194.54</v>
      </c>
      <c r="J25" s="30">
        <v>4849206.57</v>
      </c>
      <c r="K25" s="23">
        <f>(F25+I25)/C25</f>
        <v>1459.2939841169207</v>
      </c>
      <c r="L25" s="23">
        <f>J25/C25</f>
        <v>161.80742000066738</v>
      </c>
      <c r="M25" s="28">
        <f>K25+L25</f>
        <v>1621.1014041175881</v>
      </c>
    </row>
    <row r="26" spans="1:13" ht="15" customHeight="1">
      <c r="A26" s="27" t="s">
        <v>37</v>
      </c>
      <c r="B26" s="21" t="s">
        <v>2</v>
      </c>
      <c r="C26" s="22">
        <v>28996</v>
      </c>
      <c r="D26" s="30">
        <v>10515716.529999999</v>
      </c>
      <c r="E26" s="31"/>
      <c r="F26" s="30">
        <f>D26-E26</f>
        <v>10515716.529999999</v>
      </c>
      <c r="G26" s="30">
        <v>798238.75</v>
      </c>
      <c r="H26" s="30"/>
      <c r="I26" s="30">
        <f>G26-H26</f>
        <v>798238.75</v>
      </c>
      <c r="J26" s="30">
        <v>4297842.6900000004</v>
      </c>
      <c r="K26" s="23">
        <f>(F26+I26)/C26</f>
        <v>390.19020830459374</v>
      </c>
      <c r="L26" s="23">
        <f>J26/C26</f>
        <v>148.22191647123742</v>
      </c>
      <c r="M26" s="28">
        <f>K26+L26</f>
        <v>538.41212477583122</v>
      </c>
    </row>
    <row r="27" spans="1:13" ht="15" customHeight="1">
      <c r="A27" s="27" t="s">
        <v>35</v>
      </c>
      <c r="B27" s="21" t="s">
        <v>7</v>
      </c>
      <c r="C27" s="22">
        <v>28540</v>
      </c>
      <c r="D27" s="30">
        <v>10871492.960000001</v>
      </c>
      <c r="E27" s="31"/>
      <c r="F27" s="30">
        <f>D27-E27</f>
        <v>10871492.960000001</v>
      </c>
      <c r="G27" s="30">
        <v>302454.42</v>
      </c>
      <c r="H27" s="30"/>
      <c r="I27" s="30">
        <f>G27-H27</f>
        <v>302454.42</v>
      </c>
      <c r="J27" s="30">
        <v>3604642.8</v>
      </c>
      <c r="K27" s="23">
        <f>(F27+I27)/C27</f>
        <v>391.51882901191311</v>
      </c>
      <c r="L27" s="23">
        <f>J27/C27</f>
        <v>126.30142957252977</v>
      </c>
      <c r="M27" s="28">
        <f>K27+L27</f>
        <v>517.82025858444285</v>
      </c>
    </row>
    <row r="28" spans="1:13" ht="15" customHeight="1">
      <c r="A28" s="27" t="s">
        <v>41</v>
      </c>
      <c r="B28" s="21" t="s">
        <v>7</v>
      </c>
      <c r="C28" s="22">
        <v>27930</v>
      </c>
      <c r="D28" s="30">
        <v>8374329.4400000004</v>
      </c>
      <c r="E28" s="31"/>
      <c r="F28" s="30">
        <f>D28-E28</f>
        <v>8374329.4400000004</v>
      </c>
      <c r="G28" s="30">
        <v>385572</v>
      </c>
      <c r="H28" s="30"/>
      <c r="I28" s="30">
        <f>G28-H28</f>
        <v>385572</v>
      </c>
      <c r="J28" s="30">
        <v>6873297.3600000003</v>
      </c>
      <c r="K28" s="23">
        <f>(F28+I28)/C28</f>
        <v>313.63771715001798</v>
      </c>
      <c r="L28" s="23">
        <f>J28/C28</f>
        <v>246.09013104189046</v>
      </c>
      <c r="M28" s="28">
        <f>K28+L28</f>
        <v>559.72784819190838</v>
      </c>
    </row>
    <row r="29" spans="1:13" ht="15" customHeight="1">
      <c r="A29" s="27" t="s">
        <v>56</v>
      </c>
      <c r="B29" s="21" t="s">
        <v>7</v>
      </c>
      <c r="C29" s="22">
        <v>27410</v>
      </c>
      <c r="D29" s="30">
        <v>8813293.7799999993</v>
      </c>
      <c r="E29" s="31"/>
      <c r="F29" s="30">
        <f>D29-E29</f>
        <v>8813293.7799999993</v>
      </c>
      <c r="G29" s="30">
        <v>290310.09999999998</v>
      </c>
      <c r="H29" s="30"/>
      <c r="I29" s="30">
        <f>G29-H29</f>
        <v>290310.09999999998</v>
      </c>
      <c r="J29" s="30">
        <v>4064645.87</v>
      </c>
      <c r="K29" s="23">
        <f>(F29+I29)/C29</f>
        <v>332.12710251732938</v>
      </c>
      <c r="L29" s="23">
        <f>J29/C29</f>
        <v>148.29061911711054</v>
      </c>
      <c r="M29" s="28">
        <f>K29+L29</f>
        <v>480.41772163443989</v>
      </c>
    </row>
    <row r="30" spans="1:13" ht="15" customHeight="1">
      <c r="A30" s="27" t="s">
        <v>63</v>
      </c>
      <c r="B30" s="21" t="s">
        <v>7</v>
      </c>
      <c r="C30" s="22">
        <v>27293</v>
      </c>
      <c r="D30" s="30">
        <v>7659235.3399999999</v>
      </c>
      <c r="E30" s="31"/>
      <c r="F30" s="30">
        <f>D30-E30</f>
        <v>7659235.3399999999</v>
      </c>
      <c r="G30" s="30">
        <v>128413.03</v>
      </c>
      <c r="H30" s="30"/>
      <c r="I30" s="30">
        <f>G30-H30</f>
        <v>128413.03</v>
      </c>
      <c r="J30" s="30">
        <v>3029577.62</v>
      </c>
      <c r="K30" s="23">
        <f>(F30+I30)/C30</f>
        <v>285.33500787747772</v>
      </c>
      <c r="L30" s="23">
        <f>J30/C30</f>
        <v>111.00200124574067</v>
      </c>
      <c r="M30" s="28">
        <f>K30+L30</f>
        <v>396.33700912321842</v>
      </c>
    </row>
    <row r="31" spans="1:13" ht="15" customHeight="1">
      <c r="A31" s="27" t="s">
        <v>30</v>
      </c>
      <c r="B31" s="21" t="s">
        <v>1</v>
      </c>
      <c r="C31" s="22">
        <v>26931</v>
      </c>
      <c r="D31" s="30">
        <v>14438891.02</v>
      </c>
      <c r="E31" s="31"/>
      <c r="F31" s="30">
        <f>D31-E31</f>
        <v>14438891.02</v>
      </c>
      <c r="G31" s="30">
        <v>369253.14</v>
      </c>
      <c r="H31" s="30"/>
      <c r="I31" s="30">
        <f>G31-H31</f>
        <v>369253.14</v>
      </c>
      <c r="J31" s="30">
        <v>4986035.26</v>
      </c>
      <c r="K31" s="23">
        <f>(F31+I31)/C31</f>
        <v>549.85496862351943</v>
      </c>
      <c r="L31" s="23">
        <f>J31/C31</f>
        <v>185.14111098733801</v>
      </c>
      <c r="M31" s="28">
        <f>K31+L31</f>
        <v>734.99607961085746</v>
      </c>
    </row>
    <row r="32" spans="1:13" ht="15" customHeight="1">
      <c r="A32" s="27" t="s">
        <v>65</v>
      </c>
      <c r="B32" s="21" t="s">
        <v>6</v>
      </c>
      <c r="C32" s="22">
        <v>25317</v>
      </c>
      <c r="D32" s="30">
        <v>6184115.6299999999</v>
      </c>
      <c r="E32" s="31"/>
      <c r="F32" s="30">
        <f>D32-E32</f>
        <v>6184115.6299999999</v>
      </c>
      <c r="G32" s="30">
        <v>165766.65</v>
      </c>
      <c r="H32" s="30"/>
      <c r="I32" s="30">
        <f>G32-H32</f>
        <v>165766.65</v>
      </c>
      <c r="J32" s="30">
        <v>3698937.14</v>
      </c>
      <c r="K32" s="23">
        <f>(F32+I32)/C32</f>
        <v>250.81495753841293</v>
      </c>
      <c r="L32" s="23">
        <f>J32/C32</f>
        <v>146.10487577517083</v>
      </c>
      <c r="M32" s="28">
        <f>K32+L32</f>
        <v>396.91983331358375</v>
      </c>
    </row>
    <row r="33" spans="1:13" ht="15" customHeight="1">
      <c r="A33" s="27" t="s">
        <v>34</v>
      </c>
      <c r="B33" s="21" t="s">
        <v>2</v>
      </c>
      <c r="C33" s="22">
        <v>25149</v>
      </c>
      <c r="D33" s="30">
        <v>9155301.6099999994</v>
      </c>
      <c r="E33" s="31"/>
      <c r="F33" s="30">
        <f>D33-E33</f>
        <v>9155301.6099999994</v>
      </c>
      <c r="G33" s="30">
        <v>188010.01</v>
      </c>
      <c r="H33" s="30"/>
      <c r="I33" s="30">
        <f>G33-H33</f>
        <v>188010.01</v>
      </c>
      <c r="J33" s="30">
        <v>4173790.73</v>
      </c>
      <c r="K33" s="23">
        <f>(F33+I33)/C33</f>
        <v>371.51821623126165</v>
      </c>
      <c r="L33" s="23">
        <f>J33/C33</f>
        <v>165.96249274325024</v>
      </c>
      <c r="M33" s="28">
        <f>K33+L33</f>
        <v>537.48070897451191</v>
      </c>
    </row>
    <row r="34" spans="1:13" ht="15" customHeight="1">
      <c r="A34" s="27" t="s">
        <v>40</v>
      </c>
      <c r="B34" s="21" t="s">
        <v>7</v>
      </c>
      <c r="C34" s="22">
        <v>25042</v>
      </c>
      <c r="D34" s="30">
        <v>9447647.8399999999</v>
      </c>
      <c r="E34" s="31"/>
      <c r="F34" s="30">
        <f>D34-E34</f>
        <v>9447647.8399999999</v>
      </c>
      <c r="G34" s="30">
        <v>313166.71999999997</v>
      </c>
      <c r="H34" s="30"/>
      <c r="I34" s="30">
        <f>G34-H34</f>
        <v>313166.71999999997</v>
      </c>
      <c r="J34" s="30">
        <v>3764489.86</v>
      </c>
      <c r="K34" s="23">
        <f>(F34+I34)/C34</f>
        <v>389.77775577030593</v>
      </c>
      <c r="L34" s="23">
        <f>J34/C34</f>
        <v>150.3270449644597</v>
      </c>
      <c r="M34" s="28">
        <f>K34+L34</f>
        <v>540.1048007347656</v>
      </c>
    </row>
    <row r="35" spans="1:13" ht="15" customHeight="1">
      <c r="A35" s="27" t="s">
        <v>47</v>
      </c>
      <c r="B35" s="21" t="s">
        <v>6</v>
      </c>
      <c r="C35" s="22">
        <v>24720</v>
      </c>
      <c r="D35" s="30">
        <v>7149081.5599999996</v>
      </c>
      <c r="E35" s="31"/>
      <c r="F35" s="30">
        <f>D35-E35</f>
        <v>7149081.5599999996</v>
      </c>
      <c r="G35" s="30">
        <v>85780.82</v>
      </c>
      <c r="H35" s="30"/>
      <c r="I35" s="30">
        <f>G35-H35</f>
        <v>85780.82</v>
      </c>
      <c r="J35" s="30">
        <v>5079361.22</v>
      </c>
      <c r="K35" s="23">
        <f>(F35+I35)/C35</f>
        <v>292.67242637540454</v>
      </c>
      <c r="L35" s="23">
        <f>J35/C35</f>
        <v>205.4757775080906</v>
      </c>
      <c r="M35" s="28">
        <f>K35+L35</f>
        <v>498.14820388349517</v>
      </c>
    </row>
    <row r="36" spans="1:13" ht="15" customHeight="1">
      <c r="A36" s="27" t="s">
        <v>61</v>
      </c>
      <c r="B36" s="21" t="s">
        <v>2</v>
      </c>
      <c r="C36" s="22">
        <v>24697</v>
      </c>
      <c r="D36" s="30">
        <v>7446350.21</v>
      </c>
      <c r="E36" s="31"/>
      <c r="F36" s="30">
        <f>D36-E36</f>
        <v>7446350.21</v>
      </c>
      <c r="G36" s="30">
        <v>105647.95</v>
      </c>
      <c r="H36" s="30"/>
      <c r="I36" s="30">
        <f>G36-H36</f>
        <v>105647.95</v>
      </c>
      <c r="J36" s="30">
        <v>3381616.17</v>
      </c>
      <c r="K36" s="23">
        <f>(F36+I36)/C36</f>
        <v>305.78605336680567</v>
      </c>
      <c r="L36" s="23">
        <f>J36/C36</f>
        <v>136.92416771267764</v>
      </c>
      <c r="M36" s="28">
        <f>K36+L36</f>
        <v>442.71022107948329</v>
      </c>
    </row>
    <row r="37" spans="1:13" ht="15" customHeight="1">
      <c r="A37" s="27" t="s">
        <v>33</v>
      </c>
      <c r="B37" s="21" t="s">
        <v>3</v>
      </c>
      <c r="C37" s="22">
        <v>24207</v>
      </c>
      <c r="D37" s="30">
        <v>7052339.6699999999</v>
      </c>
      <c r="E37" s="31"/>
      <c r="F37" s="30">
        <f>D37-E37</f>
        <v>7052339.6699999999</v>
      </c>
      <c r="G37" s="30">
        <v>700560.18</v>
      </c>
      <c r="H37" s="30"/>
      <c r="I37" s="30">
        <f>G37-H37</f>
        <v>700560.18</v>
      </c>
      <c r="J37" s="30">
        <v>5825955.25</v>
      </c>
      <c r="K37" s="23">
        <f>(F37+I37)/C37</f>
        <v>320.27512083281692</v>
      </c>
      <c r="L37" s="23">
        <f>J37/C37</f>
        <v>240.67233651423143</v>
      </c>
      <c r="M37" s="28">
        <f>K37+L37</f>
        <v>560.94745734704838</v>
      </c>
    </row>
    <row r="38" spans="1:13" ht="15" customHeight="1">
      <c r="A38" s="27" t="s">
        <v>53</v>
      </c>
      <c r="B38" s="21" t="s">
        <v>0</v>
      </c>
      <c r="C38" s="22">
        <v>24028</v>
      </c>
      <c r="D38" s="30">
        <v>7585144</v>
      </c>
      <c r="E38" s="31"/>
      <c r="F38" s="30">
        <f>D38-E38</f>
        <v>7585144</v>
      </c>
      <c r="G38" s="30">
        <v>751149.98</v>
      </c>
      <c r="H38" s="30"/>
      <c r="I38" s="30">
        <f>G38-H38</f>
        <v>751149.98</v>
      </c>
      <c r="J38" s="30">
        <v>4512356.37</v>
      </c>
      <c r="K38" s="23">
        <f>(F38+I38)/C38</f>
        <v>346.9408182120859</v>
      </c>
      <c r="L38" s="23">
        <f>J38/C38</f>
        <v>187.79575370401199</v>
      </c>
      <c r="M38" s="28">
        <f>K38+L38</f>
        <v>534.73657191609789</v>
      </c>
    </row>
    <row r="39" spans="1:13" ht="15" customHeight="1">
      <c r="A39" s="27" t="s">
        <v>27</v>
      </c>
      <c r="B39" s="21" t="s">
        <v>5</v>
      </c>
      <c r="C39" s="22">
        <v>23374</v>
      </c>
      <c r="D39" s="30">
        <v>13286701.34</v>
      </c>
      <c r="E39" s="31"/>
      <c r="F39" s="30">
        <f>D39-E39</f>
        <v>13286701.34</v>
      </c>
      <c r="G39" s="30">
        <v>2278159.3599999999</v>
      </c>
      <c r="H39" s="30"/>
      <c r="I39" s="30">
        <f>G39-H39</f>
        <v>2278159.3599999999</v>
      </c>
      <c r="J39" s="30">
        <v>6663812.8899999997</v>
      </c>
      <c r="K39" s="23">
        <f>(F39+I39)/C39</f>
        <v>665.90488149225632</v>
      </c>
      <c r="L39" s="23">
        <f>J39/C39</f>
        <v>285.09510096688626</v>
      </c>
      <c r="M39" s="28">
        <f>K39+L39</f>
        <v>950.99998245914253</v>
      </c>
    </row>
    <row r="40" spans="1:13" ht="15" customHeight="1">
      <c r="A40" s="27" t="s">
        <v>24</v>
      </c>
      <c r="B40" s="21" t="s">
        <v>1</v>
      </c>
      <c r="C40" s="22">
        <v>23272</v>
      </c>
      <c r="D40" s="30">
        <v>14448162.15</v>
      </c>
      <c r="E40" s="31"/>
      <c r="F40" s="30">
        <f>D40-E40</f>
        <v>14448162.15</v>
      </c>
      <c r="G40" s="30">
        <v>463535.82</v>
      </c>
      <c r="H40" s="30"/>
      <c r="I40" s="30">
        <f>G40-H40</f>
        <v>463535.82</v>
      </c>
      <c r="J40" s="30">
        <v>12283330.99</v>
      </c>
      <c r="K40" s="23">
        <f>(F40+I40)/C40</f>
        <v>640.75704580611898</v>
      </c>
      <c r="L40" s="23">
        <f>J40/C40</f>
        <v>527.81587272258514</v>
      </c>
      <c r="M40" s="28">
        <f>K40+L40</f>
        <v>1168.5729185287041</v>
      </c>
    </row>
    <row r="41" spans="1:13" ht="15" customHeight="1">
      <c r="A41" s="27" t="s">
        <v>59</v>
      </c>
      <c r="B41" s="21" t="s">
        <v>4</v>
      </c>
      <c r="C41" s="22">
        <v>23209</v>
      </c>
      <c r="D41" s="30">
        <v>7427587.0899999999</v>
      </c>
      <c r="E41" s="31"/>
      <c r="F41" s="30">
        <f>D41-E41</f>
        <v>7427587.0899999999</v>
      </c>
      <c r="G41" s="30">
        <v>75412.22</v>
      </c>
      <c r="H41" s="30"/>
      <c r="I41" s="30">
        <f>G41-H41</f>
        <v>75412.22</v>
      </c>
      <c r="J41" s="30">
        <v>2714265.76</v>
      </c>
      <c r="K41" s="23">
        <f>(F41+I41)/C41</f>
        <v>323.27973243138433</v>
      </c>
      <c r="L41" s="23">
        <f>J41/C41</f>
        <v>116.94884570640698</v>
      </c>
      <c r="M41" s="28">
        <f>K41+L41</f>
        <v>440.22857813779132</v>
      </c>
    </row>
    <row r="42" spans="1:13" ht="15" customHeight="1">
      <c r="A42" s="27" t="s">
        <v>66</v>
      </c>
      <c r="B42" s="21" t="s">
        <v>4</v>
      </c>
      <c r="C42" s="22">
        <v>22697</v>
      </c>
      <c r="D42" s="30">
        <v>7156308.6299999999</v>
      </c>
      <c r="E42" s="31"/>
      <c r="F42" s="30">
        <f>D42-E42</f>
        <v>7156308.6299999999</v>
      </c>
      <c r="G42" s="30">
        <v>119929.15</v>
      </c>
      <c r="H42" s="30"/>
      <c r="I42" s="30">
        <f>G42-H42</f>
        <v>119929.15</v>
      </c>
      <c r="J42" s="30">
        <v>1640360.12</v>
      </c>
      <c r="K42" s="23">
        <f>(F42+I42)/C42</f>
        <v>320.58147684716045</v>
      </c>
      <c r="L42" s="23">
        <f>J42/C42</f>
        <v>72.272111732828137</v>
      </c>
      <c r="M42" s="28">
        <f>K42+L42</f>
        <v>392.85358857998858</v>
      </c>
    </row>
    <row r="43" spans="1:13" ht="15" customHeight="1">
      <c r="A43" s="27" t="s">
        <v>26</v>
      </c>
      <c r="B43" s="21" t="s">
        <v>5</v>
      </c>
      <c r="C43" s="22">
        <v>22369</v>
      </c>
      <c r="D43" s="30">
        <v>11685735.140000001</v>
      </c>
      <c r="E43" s="31"/>
      <c r="F43" s="30">
        <f>D43-E43</f>
        <v>11685735.140000001</v>
      </c>
      <c r="G43" s="30">
        <v>579303.81999999995</v>
      </c>
      <c r="H43" s="30"/>
      <c r="I43" s="30">
        <f>G43-H43</f>
        <v>579303.81999999995</v>
      </c>
      <c r="J43" s="30">
        <v>7166888.7199999997</v>
      </c>
      <c r="K43" s="23">
        <f>(F43+I43)/C43</f>
        <v>548.30519737136217</v>
      </c>
      <c r="L43" s="23">
        <f>J43/C43</f>
        <v>320.39379140775179</v>
      </c>
      <c r="M43" s="28">
        <f>K43+L43</f>
        <v>868.69898877911396</v>
      </c>
    </row>
    <row r="44" spans="1:13" ht="15" customHeight="1">
      <c r="A44" s="27" t="s">
        <v>67</v>
      </c>
      <c r="B44" s="21" t="s">
        <v>0</v>
      </c>
      <c r="C44" s="22">
        <v>22071</v>
      </c>
      <c r="D44" s="30">
        <v>6947823.8499999996</v>
      </c>
      <c r="E44" s="31"/>
      <c r="F44" s="30">
        <f>D44-E44</f>
        <v>6947823.8499999996</v>
      </c>
      <c r="G44" s="30">
        <v>-3805.83</v>
      </c>
      <c r="H44" s="30"/>
      <c r="I44" s="30">
        <f>G44-H44</f>
        <v>-3805.83</v>
      </c>
      <c r="J44" s="30">
        <v>2721420.99</v>
      </c>
      <c r="K44" s="23">
        <f>(F44+I44)/C44</f>
        <v>314.62181233292551</v>
      </c>
      <c r="L44" s="23">
        <f>J44/C44</f>
        <v>123.30302161207015</v>
      </c>
      <c r="M44" s="28">
        <f>K44+L44</f>
        <v>437.92483394499567</v>
      </c>
    </row>
    <row r="45" spans="1:13" ht="15" customHeight="1">
      <c r="A45" s="27" t="s">
        <v>55</v>
      </c>
      <c r="B45" s="21" t="s">
        <v>3</v>
      </c>
      <c r="C45" s="22">
        <v>21758</v>
      </c>
      <c r="D45" s="30">
        <v>6380197.46</v>
      </c>
      <c r="E45" s="31"/>
      <c r="F45" s="30">
        <f>D45-E45</f>
        <v>6380197.46</v>
      </c>
      <c r="G45" s="30">
        <v>250416.23</v>
      </c>
      <c r="H45" s="30"/>
      <c r="I45" s="30">
        <f>G45-H45</f>
        <v>250416.23</v>
      </c>
      <c r="J45" s="30">
        <v>4080589.52</v>
      </c>
      <c r="K45" s="23">
        <f>(F45+I45)/C45</f>
        <v>304.74371219781233</v>
      </c>
      <c r="L45" s="23">
        <f>J45/C45</f>
        <v>187.5443294420443</v>
      </c>
      <c r="M45" s="28">
        <f>K45+L45</f>
        <v>492.2880416398566</v>
      </c>
    </row>
    <row r="46" spans="1:13" ht="15" customHeight="1">
      <c r="A46" s="27" t="s">
        <v>57</v>
      </c>
      <c r="B46" s="21" t="s">
        <v>7</v>
      </c>
      <c r="C46" s="22">
        <v>21667</v>
      </c>
      <c r="D46" s="30">
        <v>7856451.04</v>
      </c>
      <c r="E46" s="31"/>
      <c r="F46" s="30">
        <f>D46-E46</f>
        <v>7856451.04</v>
      </c>
      <c r="G46" s="30">
        <v>85928.87</v>
      </c>
      <c r="H46" s="30"/>
      <c r="I46" s="30">
        <f>G46-H46</f>
        <v>85928.87</v>
      </c>
      <c r="J46" s="30">
        <v>1755581.6</v>
      </c>
      <c r="K46" s="23">
        <f>(F46+I46)/C46</f>
        <v>366.56574098860017</v>
      </c>
      <c r="L46" s="23">
        <f>J46/C46</f>
        <v>81.025596529284172</v>
      </c>
      <c r="M46" s="28">
        <f>K46+L46</f>
        <v>447.59133751788431</v>
      </c>
    </row>
    <row r="47" spans="1:13" ht="15" customHeight="1">
      <c r="A47" s="27" t="s">
        <v>29</v>
      </c>
      <c r="B47" s="21" t="s">
        <v>6</v>
      </c>
      <c r="C47" s="22">
        <v>21562</v>
      </c>
      <c r="D47" s="30">
        <v>9104008.9600000009</v>
      </c>
      <c r="E47" s="31"/>
      <c r="F47" s="30">
        <f>D47-E47</f>
        <v>9104008.9600000009</v>
      </c>
      <c r="G47" s="30">
        <v>161724.6</v>
      </c>
      <c r="H47" s="30"/>
      <c r="I47" s="30">
        <f>G47-H47</f>
        <v>161724.6</v>
      </c>
      <c r="J47" s="30">
        <v>5067347.32</v>
      </c>
      <c r="K47" s="23">
        <f>(F47+I47)/C47</f>
        <v>429.72514423522864</v>
      </c>
      <c r="L47" s="23">
        <f>J47/C47</f>
        <v>235.01286151562937</v>
      </c>
      <c r="M47" s="28">
        <f>K47+L47</f>
        <v>664.73800575085806</v>
      </c>
    </row>
    <row r="48" spans="1:13" ht="15" customHeight="1">
      <c r="A48" s="27" t="s">
        <v>43</v>
      </c>
      <c r="B48" s="21" t="s">
        <v>1</v>
      </c>
      <c r="C48" s="22">
        <v>21514</v>
      </c>
      <c r="D48" s="30">
        <v>8021015.4100000001</v>
      </c>
      <c r="E48" s="31"/>
      <c r="F48" s="30">
        <f>D48-E48</f>
        <v>8021015.4100000001</v>
      </c>
      <c r="G48" s="30">
        <v>216536.58</v>
      </c>
      <c r="H48" s="30"/>
      <c r="I48" s="30">
        <f>G48-H48</f>
        <v>216536.58</v>
      </c>
      <c r="J48" s="30">
        <v>1777025.84</v>
      </c>
      <c r="K48" s="23">
        <f>(F48+I48)/C48</f>
        <v>382.89262759133589</v>
      </c>
      <c r="L48" s="23">
        <f>J48/C48</f>
        <v>82.598579529608628</v>
      </c>
      <c r="M48" s="28">
        <f>K48+L48</f>
        <v>465.49120712094452</v>
      </c>
    </row>
    <row r="49" spans="1:13" ht="15" customHeight="1">
      <c r="A49" s="27" t="s">
        <v>49</v>
      </c>
      <c r="B49" s="21" t="s">
        <v>7</v>
      </c>
      <c r="C49" s="22">
        <v>21458</v>
      </c>
      <c r="D49" s="30">
        <v>8354906.0700000003</v>
      </c>
      <c r="E49" s="31"/>
      <c r="F49" s="30">
        <f>D49-E49</f>
        <v>8354906.0700000003</v>
      </c>
      <c r="G49" s="30">
        <v>63348.4</v>
      </c>
      <c r="H49" s="30"/>
      <c r="I49" s="30">
        <f>G49-H49</f>
        <v>63348.4</v>
      </c>
      <c r="J49" s="30">
        <v>1899743.35</v>
      </c>
      <c r="K49" s="23">
        <f>(F49+I49)/C49</f>
        <v>392.3130986112406</v>
      </c>
      <c r="L49" s="23">
        <f>J49/C49</f>
        <v>88.533104203560441</v>
      </c>
      <c r="M49" s="28">
        <f>K49+L49</f>
        <v>480.84620281480102</v>
      </c>
    </row>
    <row r="50" spans="1:13" ht="15" customHeight="1">
      <c r="A50" s="27" t="s">
        <v>46</v>
      </c>
      <c r="B50" s="21" t="s">
        <v>1</v>
      </c>
      <c r="C50" s="22">
        <v>21175</v>
      </c>
      <c r="D50" s="30">
        <v>9780954.8399999999</v>
      </c>
      <c r="E50" s="31"/>
      <c r="F50" s="30">
        <f>D50-E50</f>
        <v>9780954.8399999999</v>
      </c>
      <c r="G50" s="30">
        <v>67576.11</v>
      </c>
      <c r="H50" s="30"/>
      <c r="I50" s="30">
        <f>G50-H50</f>
        <v>67576.11</v>
      </c>
      <c r="J50" s="30">
        <v>1333740.6499999999</v>
      </c>
      <c r="K50" s="23">
        <f>(F50+I50)/C50</f>
        <v>465.10181582054304</v>
      </c>
      <c r="L50" s="23">
        <f>J50/C50</f>
        <v>62.986571428571423</v>
      </c>
      <c r="M50" s="28">
        <f>K50+L50</f>
        <v>528.08838724911448</v>
      </c>
    </row>
    <row r="51" spans="1:13" ht="15" customHeight="1">
      <c r="A51" s="27" t="s">
        <v>44</v>
      </c>
      <c r="B51" s="21" t="s">
        <v>4</v>
      </c>
      <c r="C51" s="22">
        <v>21162</v>
      </c>
      <c r="D51" s="30">
        <v>6740349.0899999999</v>
      </c>
      <c r="E51" s="31"/>
      <c r="F51" s="30">
        <f>D51-E51</f>
        <v>6740349.0899999999</v>
      </c>
      <c r="G51" s="30">
        <v>146593.35</v>
      </c>
      <c r="H51" s="30"/>
      <c r="I51" s="30">
        <f>G51-H51</f>
        <v>146593.35</v>
      </c>
      <c r="J51" s="30">
        <v>4596789.43</v>
      </c>
      <c r="K51" s="23">
        <f>(F51+I51)/C51</f>
        <v>325.43910972497872</v>
      </c>
      <c r="L51" s="23">
        <f>J51/C51</f>
        <v>217.21904498629618</v>
      </c>
      <c r="M51" s="28">
        <f>K51+L51</f>
        <v>542.65815471127485</v>
      </c>
    </row>
    <row r="52" spans="1:13" ht="15" customHeight="1">
      <c r="A52" s="27" t="s">
        <v>25</v>
      </c>
      <c r="B52" s="21" t="s">
        <v>6</v>
      </c>
      <c r="C52" s="22">
        <v>21047</v>
      </c>
      <c r="D52" s="30">
        <v>12554742.02</v>
      </c>
      <c r="E52" s="31"/>
      <c r="F52" s="30">
        <f>D52-E52</f>
        <v>12554742.02</v>
      </c>
      <c r="G52" s="30">
        <v>827336.3</v>
      </c>
      <c r="H52" s="30"/>
      <c r="I52" s="30">
        <f>G52-H52</f>
        <v>827336.3</v>
      </c>
      <c r="J52" s="30">
        <v>10575790.130000001</v>
      </c>
      <c r="K52" s="23">
        <f>(F52+I52)/C52</f>
        <v>635.81880172946262</v>
      </c>
      <c r="L52" s="23">
        <f>J52/C52</f>
        <v>502.48444576424197</v>
      </c>
      <c r="M52" s="28">
        <f>K52+L52</f>
        <v>1138.3032474937045</v>
      </c>
    </row>
    <row r="53" spans="1:13" ht="15" customHeight="1">
      <c r="A53" s="27" t="s">
        <v>64</v>
      </c>
      <c r="B53" s="21" t="s">
        <v>1</v>
      </c>
      <c r="C53" s="22">
        <v>20836</v>
      </c>
      <c r="D53" s="30">
        <v>8119861.9400000004</v>
      </c>
      <c r="E53" s="31"/>
      <c r="F53" s="30">
        <f>D53-E53</f>
        <v>8119861.9400000004</v>
      </c>
      <c r="G53" s="30">
        <v>46096.32</v>
      </c>
      <c r="H53" s="30"/>
      <c r="I53" s="30">
        <f>G53-H53</f>
        <v>46096.32</v>
      </c>
      <c r="J53" s="30">
        <v>1582298.2</v>
      </c>
      <c r="K53" s="23">
        <f>(F53+I53)/C53</f>
        <v>391.91583125359955</v>
      </c>
      <c r="L53" s="23">
        <f>J53/C53</f>
        <v>75.94059320406987</v>
      </c>
      <c r="M53" s="28">
        <f>K53+L53</f>
        <v>467.85642445766939</v>
      </c>
    </row>
    <row r="54" spans="1:13" ht="15" customHeight="1">
      <c r="A54" s="27" t="s">
        <v>71</v>
      </c>
      <c r="B54" s="21" t="s">
        <v>1</v>
      </c>
      <c r="C54" s="22">
        <v>20714</v>
      </c>
      <c r="D54" s="30">
        <v>11364621.119999999</v>
      </c>
      <c r="E54" s="31"/>
      <c r="F54" s="30">
        <f>D54-E54</f>
        <v>11364621.119999999</v>
      </c>
      <c r="G54" s="30">
        <v>343030.1</v>
      </c>
      <c r="H54" s="30"/>
      <c r="I54" s="30">
        <f>G54-H54</f>
        <v>343030.1</v>
      </c>
      <c r="J54" s="30">
        <v>1847535.86</v>
      </c>
      <c r="K54" s="23">
        <f>(F54+I54)/C54</f>
        <v>565.20475137588096</v>
      </c>
      <c r="L54" s="23">
        <f>J54/C54</f>
        <v>89.19261658781501</v>
      </c>
      <c r="M54" s="28">
        <f>K54+L54</f>
        <v>654.39736796369596</v>
      </c>
    </row>
    <row r="55" spans="1:13" ht="15" customHeight="1">
      <c r="A55" s="27" t="s">
        <v>50</v>
      </c>
      <c r="B55" s="21" t="s">
        <v>0</v>
      </c>
      <c r="C55" s="22">
        <v>20642</v>
      </c>
      <c r="D55" s="30">
        <v>6098712.4199999999</v>
      </c>
      <c r="E55" s="31"/>
      <c r="F55" s="30">
        <f>D55-E55</f>
        <v>6098712.4199999999</v>
      </c>
      <c r="G55" s="30">
        <v>126957.53</v>
      </c>
      <c r="H55" s="30"/>
      <c r="I55" s="30">
        <f>G55-H55</f>
        <v>126957.53</v>
      </c>
      <c r="J55" s="30">
        <v>3640430.99</v>
      </c>
      <c r="K55" s="23">
        <f>(F55+I55)/C55</f>
        <v>301.60207102024998</v>
      </c>
      <c r="L55" s="23">
        <f>J55/C55</f>
        <v>176.36038126150567</v>
      </c>
      <c r="M55" s="28">
        <f>K55+L55</f>
        <v>477.96245228175565</v>
      </c>
    </row>
    <row r="56" spans="1:13" ht="15" customHeight="1">
      <c r="A56" s="27" t="s">
        <v>38</v>
      </c>
      <c r="B56" s="21" t="s">
        <v>4</v>
      </c>
      <c r="C56" s="22">
        <v>20557</v>
      </c>
      <c r="D56" s="30">
        <v>8046611.9500000002</v>
      </c>
      <c r="E56" s="31"/>
      <c r="F56" s="30">
        <f>D56-E56</f>
        <v>8046611.9500000002</v>
      </c>
      <c r="G56" s="30">
        <v>81766.31</v>
      </c>
      <c r="H56" s="30"/>
      <c r="I56" s="30">
        <f>G56-H56</f>
        <v>81766.31</v>
      </c>
      <c r="J56" s="30">
        <v>3791759.23</v>
      </c>
      <c r="K56" s="23">
        <f>(F56+I56)/C56</f>
        <v>395.40683270905288</v>
      </c>
      <c r="L56" s="23">
        <f>J56/C56</f>
        <v>184.45100111884031</v>
      </c>
      <c r="M56" s="28">
        <f>K56+L56</f>
        <v>579.85783382789316</v>
      </c>
    </row>
    <row r="57" spans="1:13" ht="15" customHeight="1">
      <c r="A57" s="27" t="s">
        <v>48</v>
      </c>
      <c r="B57" s="21" t="s">
        <v>0</v>
      </c>
      <c r="C57" s="22">
        <v>20469</v>
      </c>
      <c r="D57" s="30">
        <v>7152695.9199999999</v>
      </c>
      <c r="E57" s="31"/>
      <c r="F57" s="30">
        <f>D57-E57</f>
        <v>7152695.9199999999</v>
      </c>
      <c r="G57" s="30">
        <v>284132.95</v>
      </c>
      <c r="H57" s="30"/>
      <c r="I57" s="30">
        <f>G57-H57</f>
        <v>284132.95</v>
      </c>
      <c r="J57" s="30">
        <v>3068066.88</v>
      </c>
      <c r="K57" s="23">
        <f>(F57+I57)/C57</f>
        <v>363.32155308026773</v>
      </c>
      <c r="L57" s="23">
        <f>J57/C57</f>
        <v>149.88845962186721</v>
      </c>
      <c r="M57" s="28">
        <f>K57+L57</f>
        <v>513.21001270213492</v>
      </c>
    </row>
    <row r="58" spans="1:13" ht="15" customHeight="1">
      <c r="A58" s="27" t="s">
        <v>70</v>
      </c>
      <c r="B58" s="21" t="s">
        <v>0</v>
      </c>
      <c r="C58" s="22">
        <v>20329</v>
      </c>
      <c r="D58" s="30">
        <v>5412667.9199999999</v>
      </c>
      <c r="E58" s="31"/>
      <c r="F58" s="30">
        <f>D58-E58</f>
        <v>5412667.9199999999</v>
      </c>
      <c r="G58" s="30">
        <v>132946.12</v>
      </c>
      <c r="H58" s="30"/>
      <c r="I58" s="30">
        <f>G58-H58</f>
        <v>132946.12</v>
      </c>
      <c r="J58" s="30">
        <v>1705327.23</v>
      </c>
      <c r="K58" s="23">
        <f>(F58+I58)/C58</f>
        <v>272.79325298834181</v>
      </c>
      <c r="L58" s="23">
        <f>J58/C58</f>
        <v>83.886429730926267</v>
      </c>
      <c r="M58" s="28">
        <f>K58+L58</f>
        <v>356.67968271926804</v>
      </c>
    </row>
  </sheetData>
  <sortState ref="A10:M693">
    <sortCondition descending="1" ref="C10:C693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54" fitToHeight="8" orientation="portrait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 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2018-12-17T09:16:36Z</dcterms:modified>
</cp:coreProperties>
</file>