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90" windowWidth="9840" windowHeight="11835" tabRatio="902" activeTab="2"/>
  </bookViews>
  <sheets>
    <sheet name="Solo IBI (6 grandes)" sheetId="4" r:id="rId1"/>
    <sheet name="Solo IBI (8 andaluzas)" sheetId="6" r:id="rId2"/>
    <sheet name="IBI + Basura (6 grandes)" sheetId="5" r:id="rId3"/>
    <sheet name="IBI + Basura (8 andaluzas)" sheetId="7" r:id="rId4"/>
  </sheets>
  <calcPr calcId="145621"/>
</workbook>
</file>

<file path=xl/calcChain.xml><?xml version="1.0" encoding="utf-8"?>
<calcChain xmlns="http://schemas.openxmlformats.org/spreadsheetml/2006/main">
  <c r="D10" i="7" l="1"/>
  <c r="D9" i="7"/>
  <c r="D11" i="7"/>
  <c r="D13" i="7"/>
  <c r="D14" i="7"/>
  <c r="D12" i="7"/>
  <c r="D15" i="7"/>
  <c r="D8" i="7"/>
  <c r="D10" i="5"/>
  <c r="D9" i="5"/>
  <c r="D11" i="5"/>
  <c r="D12" i="5"/>
  <c r="D13" i="5"/>
  <c r="D8" i="5"/>
  <c r="E21" i="6" l="1"/>
  <c r="F10" i="6" s="1"/>
  <c r="E22" i="6"/>
  <c r="F11" i="6" s="1"/>
  <c r="E23" i="6"/>
  <c r="F12" i="6" s="1"/>
  <c r="E24" i="6"/>
  <c r="F13" i="6" s="1"/>
  <c r="E25" i="6"/>
  <c r="F14" i="6" s="1"/>
  <c r="E26" i="6"/>
  <c r="E27" i="6"/>
  <c r="F16" i="6" s="1"/>
  <c r="F15" i="6"/>
  <c r="I10" i="4"/>
  <c r="I11" i="4"/>
  <c r="I12" i="4"/>
  <c r="I13" i="4"/>
  <c r="I14" i="4"/>
  <c r="I9" i="4"/>
  <c r="E19" i="4"/>
  <c r="F10" i="4" s="1"/>
  <c r="E20" i="4"/>
  <c r="F11" i="4" s="1"/>
  <c r="E21" i="4"/>
  <c r="F12" i="4" s="1"/>
  <c r="E22" i="4"/>
  <c r="F13" i="4" s="1"/>
  <c r="E23" i="4"/>
  <c r="F14" i="4" s="1"/>
  <c r="E18" i="4"/>
  <c r="F9" i="4" l="1"/>
  <c r="E20" i="6" l="1"/>
  <c r="F9" i="6" s="1"/>
  <c r="H9" i="6" s="1"/>
  <c r="I9" i="6" s="1"/>
  <c r="H16" i="6"/>
  <c r="I16" i="6" s="1"/>
  <c r="H15" i="6"/>
  <c r="I15" i="6" s="1"/>
  <c r="H14" i="6"/>
  <c r="I14" i="6" s="1"/>
  <c r="H13" i="6"/>
  <c r="I13" i="6" s="1"/>
  <c r="H12" i="6"/>
  <c r="I12" i="6" s="1"/>
  <c r="H11" i="6"/>
  <c r="I11" i="6" s="1"/>
  <c r="H10" i="6"/>
  <c r="I10" i="6" s="1"/>
  <c r="H14" i="4" l="1"/>
  <c r="H13" i="4"/>
  <c r="H9" i="4"/>
  <c r="H12" i="4"/>
  <c r="H11" i="4"/>
  <c r="H10" i="4"/>
</calcChain>
</file>

<file path=xl/sharedStrings.xml><?xml version="1.0" encoding="utf-8"?>
<sst xmlns="http://schemas.openxmlformats.org/spreadsheetml/2006/main" count="105" uniqueCount="44">
  <si>
    <t>GRANDES CIUDADES</t>
  </si>
  <si>
    <t>Año revisión catastral</t>
  </si>
  <si>
    <t>Nº inmuebles (uso residencial)</t>
  </si>
  <si>
    <t>Valor catastral</t>
  </si>
  <si>
    <t>Base liquidable</t>
  </si>
  <si>
    <t xml:space="preserve">Cuota íntegra </t>
  </si>
  <si>
    <t>euros</t>
  </si>
  <si>
    <t xml:space="preserve">CUOTA MEDIA </t>
  </si>
  <si>
    <t>(cuota / nº inmuebles)</t>
  </si>
  <si>
    <t>Barcelona</t>
  </si>
  <si>
    <t>Madrid</t>
  </si>
  <si>
    <t>Sevilla</t>
  </si>
  <si>
    <t>Valencia</t>
  </si>
  <si>
    <t>Zaragoza</t>
  </si>
  <si>
    <t>Málaga</t>
  </si>
  <si>
    <t>2) No se dispone de datos de las cuotas liquidas del IBI. Utilizamos por tanto las cuotas íntegras del impuesto para realizar el comparativo conociendo de antemano que las diferencias con las cuotas líquidas no son elevadas, especialmente al calcular medias.</t>
  </si>
  <si>
    <t>CAPITALES ANDALUZAS</t>
  </si>
  <si>
    <t>Tipo impositivo</t>
  </si>
  <si>
    <t>Cádiz</t>
  </si>
  <si>
    <t>Almería</t>
  </si>
  <si>
    <t>Granada</t>
  </si>
  <si>
    <t>Córdoba</t>
  </si>
  <si>
    <t>Huelva</t>
  </si>
  <si>
    <t>Jaén</t>
  </si>
  <si>
    <t>2) No se dispone de datos de las cuotas liquidas. Utilizamos por tanto las cuotas íntegras del impuesto para realizar el comparativo conociendo de antemano que las diferencias con las cuotas líquidas no son elevadas, especialmente al calcular medias.</t>
  </si>
  <si>
    <t>Reducción</t>
  </si>
  <si>
    <r>
      <t xml:space="preserve">CUOTA MEDIA IBI RESIDENCIAL             </t>
    </r>
    <r>
      <rPr>
        <sz val="8"/>
        <color theme="1"/>
        <rFont val="Arial Unicode MS"/>
        <family val="2"/>
      </rPr>
      <t>(euros)</t>
    </r>
  </si>
  <si>
    <r>
      <t xml:space="preserve">CUOTA MEDIA IBI RESIDENCIAL + TASA BASURA DOMÉSTICA </t>
    </r>
    <r>
      <rPr>
        <sz val="8"/>
        <color theme="1"/>
        <rFont val="Arial Unicode MS"/>
        <family val="2"/>
      </rPr>
      <t>(euros)</t>
    </r>
  </si>
  <si>
    <t xml:space="preserve"> (uso residencial)</t>
  </si>
  <si>
    <t>3) Existe una bonificación potestativa recogida en el Art.74.2 del RD 2/2002 que tiene gran importancia. Es la bonificación que se puede aplicar para mitigar el efecto de una valoración catastral colectiva en la ciudad y que tan solo puede aplicarse durante los tres primeros años a partir de la entrada en vigor de la ponencia de valores en una revisión colectiva de valores catastrales. Málaga aplicó dicha bonificación potestativa desde 2009 al 2011 y durante 2012 aplicó una reducción que funcionó de manera similar a esta bonificación reglada. Por la cuantía e importancia que tiene esta bonificación habría que tenerla en cuenta para hacer este tipo de comparaciones. Ninguno de los municipios contemplados en este estudio aplica esta bonificación.</t>
  </si>
  <si>
    <t xml:space="preserve"> </t>
  </si>
  <si>
    <t>Fuente: Elaboración propia a partir de datos de la Dirección General de Catastro y del Ministerio de Hacienda</t>
  </si>
  <si>
    <t>Fuente: Elaboración propia a partir de datos de la Dirección General de Catastro, Ministerio de Hacienda y Ordenanzas fiscales de Ayuntamientos</t>
  </si>
  <si>
    <t>Cuota Media IBI Urbano (uso residencial) + Tasa de Basura doméstica</t>
  </si>
  <si>
    <r>
      <t xml:space="preserve">Base imponible </t>
    </r>
    <r>
      <rPr>
        <sz val="8"/>
        <rFont val="Arial Unicode MS"/>
        <family val="2"/>
      </rPr>
      <t>(todos los inmuebles urbanos)</t>
    </r>
  </si>
  <si>
    <r>
      <t>Base liquidable</t>
    </r>
    <r>
      <rPr>
        <sz val="8"/>
        <rFont val="Arial Unicode MS"/>
        <family val="2"/>
      </rPr>
      <t xml:space="preserve"> (todos los inmuebles urbanos)</t>
    </r>
  </si>
  <si>
    <r>
      <t>Base imponible</t>
    </r>
    <r>
      <rPr>
        <sz val="8"/>
        <rFont val="Arial Unicode MS"/>
        <family val="2"/>
      </rPr>
      <t xml:space="preserve"> (todos los inmuebles urbanos)</t>
    </r>
  </si>
  <si>
    <t>Cuota Media IBI Urbano (uso residencial) 2017</t>
  </si>
  <si>
    <t>1) La base liquidable de los inmuebles urbanos residenciales de Madrid, Zaragoza y Málaga se ha estimado en proporción al descenso producido entre la base imponible y la liquidable de todos los inmuebles urbanos (todos los usos) de esas ciudades y en ese año. En el resto de las ciudades, base imponible y base liquidable de todos los inmuebles urbanos coinciden.</t>
  </si>
  <si>
    <t>1) La base liquidable de los inmuebles urbanos residenciales de Málaga se ha estimado en proporción al descenso producido entre la base imponible y la liquidable de todos los inmuebles urbanos (todos los usos) de esa ciudad y en ese año. En el resto de las ciudades, base imponible y base liquidable de todos los inmuebles urbanos coinciden.</t>
  </si>
  <si>
    <r>
      <t xml:space="preserve">ESTIMACIÓN TASA BASURA DOMÉSTICA </t>
    </r>
    <r>
      <rPr>
        <sz val="8"/>
        <color theme="1"/>
        <rFont val="Arial Unicode MS"/>
        <family val="2"/>
      </rPr>
      <t>(euros)</t>
    </r>
  </si>
  <si>
    <t xml:space="preserve">Las estimaciones de las tasas de basura se han obtenido del Informe de la OCU fechado en junio de 2018  </t>
  </si>
  <si>
    <r>
      <t xml:space="preserve">ESTIMACIÓN TASA BASURA DOMÉSTICA </t>
    </r>
    <r>
      <rPr>
        <sz val="8"/>
        <rFont val="Arial Unicode MS"/>
        <family val="2"/>
      </rPr>
      <t>(euros)</t>
    </r>
  </si>
  <si>
    <t>Las estimaciones de las tasas de basura se han obtenido del Informe de la OCU fechado en junio de 2018  excepto Barcelona que se ha estimado según la informacion de sus ordenazas fiscales (En Barcelona se exige una tasa de tratamiento de residuos urbanos gestionada por una entidad metropolitana).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</si>
</sst>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6" formatCode="#,##0.0000"/>
    <numFmt numFmtId="167" formatCode="0.000"/>
  </numFmts>
  <fonts count="21" x14ac:knownFonts="1">
    <font>
      <sz val="11"/>
      <color theme="1"/>
      <name val="Calibri"/>
      <family val="2"/>
      <scheme val="minor"/>
    </font>
    <font>
      <sz val="11"/>
      <color theme="1"/>
      <name val="Calibri"/>
      <family val="2"/>
      <scheme val="minor"/>
    </font>
    <font>
      <sz val="8"/>
      <color theme="1"/>
      <name val="Arial Unicode MS"/>
      <family val="2"/>
    </font>
    <font>
      <b/>
      <sz val="8"/>
      <color theme="1"/>
      <name val="Arial Unicode MS"/>
      <family val="2"/>
    </font>
    <font>
      <sz val="11"/>
      <color theme="1"/>
      <name val="Arial Unicode MS"/>
      <family val="2"/>
    </font>
    <font>
      <sz val="10"/>
      <color indexed="8"/>
      <name val="Arial Unicode MS"/>
      <family val="2"/>
    </font>
    <font>
      <sz val="8"/>
      <name val="Arial Unicode MS"/>
      <family val="2"/>
    </font>
    <font>
      <i/>
      <sz val="8"/>
      <name val="Arial Unicode MS"/>
      <family val="2"/>
    </font>
    <font>
      <b/>
      <sz val="8"/>
      <name val="Arial Unicode MS"/>
      <family val="2"/>
    </font>
    <font>
      <b/>
      <sz val="8"/>
      <color indexed="8"/>
      <name val="Arial Unicode MS"/>
      <family val="2"/>
    </font>
    <font>
      <sz val="10"/>
      <color theme="1"/>
      <name val="Arial Unicode MS"/>
      <family val="2"/>
    </font>
    <font>
      <sz val="10"/>
      <name val="Arial Unicode MS"/>
      <family val="2"/>
    </font>
    <font>
      <i/>
      <sz val="10"/>
      <color theme="4"/>
      <name val="Arial Unicode MS"/>
      <family val="2"/>
    </font>
    <font>
      <b/>
      <sz val="16"/>
      <color theme="1"/>
      <name val="Arial Unicode MS"/>
      <family val="2"/>
    </font>
    <font>
      <b/>
      <sz val="14"/>
      <color theme="1"/>
      <name val="Arial Unicode MS"/>
      <family val="2"/>
    </font>
    <font>
      <sz val="14"/>
      <color theme="1"/>
      <name val="Arial Unicode MS"/>
      <family val="2"/>
    </font>
    <font>
      <i/>
      <sz val="8"/>
      <color theme="1"/>
      <name val="Arial Unicode MS"/>
      <family val="2"/>
    </font>
    <font>
      <b/>
      <sz val="10"/>
      <color theme="1"/>
      <name val="Arial Unicode MS"/>
      <family val="2"/>
    </font>
    <font>
      <b/>
      <sz val="10"/>
      <name val="Arial Unicode MS"/>
      <family val="2"/>
    </font>
    <font>
      <sz val="9"/>
      <color rgb="FF000000"/>
      <name val="Arial"/>
      <family val="2"/>
    </font>
    <font>
      <sz val="10"/>
      <color indexed="8"/>
      <name val="@Arial Unicode MS"/>
      <family val="2"/>
    </font>
  </fonts>
  <fills count="6">
    <fill>
      <patternFill patternType="none"/>
    </fill>
    <fill>
      <patternFill patternType="gray125"/>
    </fill>
    <fill>
      <patternFill patternType="solid">
        <fgColor rgb="FFFFFFFF"/>
        <bgColor indexed="64"/>
      </patternFill>
    </fill>
    <fill>
      <patternFill patternType="solid">
        <fgColor rgb="FFFFFF99"/>
        <bgColor indexed="64"/>
      </patternFill>
    </fill>
    <fill>
      <patternFill patternType="solid">
        <fgColor rgb="FFFFCC99"/>
        <bgColor indexed="64"/>
      </patternFill>
    </fill>
    <fill>
      <patternFill patternType="solid">
        <fgColor indexed="43"/>
        <bgColor indexed="64"/>
      </patternFill>
    </fill>
  </fills>
  <borders count="2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79">
    <xf numFmtId="0" fontId="0" fillId="0" borderId="0" xfId="0"/>
    <xf numFmtId="0" fontId="2" fillId="0" borderId="0" xfId="0" applyFont="1"/>
    <xf numFmtId="0" fontId="2" fillId="0" borderId="0" xfId="0" applyFont="1" applyFill="1"/>
    <xf numFmtId="0" fontId="4" fillId="0" borderId="0" xfId="0" applyFont="1"/>
    <xf numFmtId="0" fontId="7" fillId="0" borderId="0" xfId="0" applyFont="1" applyFill="1" applyAlignment="1">
      <alignment horizontal="right"/>
    </xf>
    <xf numFmtId="0" fontId="8" fillId="0" borderId="6" xfId="0" applyFont="1" applyFill="1" applyBorder="1" applyAlignment="1">
      <alignment horizontal="center" vertical="center" wrapText="1"/>
    </xf>
    <xf numFmtId="0" fontId="9" fillId="0" borderId="6" xfId="0" applyFont="1" applyFill="1" applyBorder="1" applyAlignment="1">
      <alignment horizontal="left"/>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4" fontId="5" fillId="3" borderId="6" xfId="0" applyNumberFormat="1" applyFont="1" applyFill="1" applyBorder="1" applyAlignment="1">
      <alignment horizontal="center" wrapText="1"/>
    </xf>
    <xf numFmtId="3" fontId="12" fillId="3" borderId="6" xfId="0" applyNumberFormat="1" applyFont="1" applyFill="1" applyBorder="1" applyAlignment="1">
      <alignment horizontal="center" wrapText="1"/>
    </xf>
    <xf numFmtId="164" fontId="5" fillId="3" borderId="6" xfId="0" applyNumberFormat="1" applyFont="1" applyFill="1" applyBorder="1" applyAlignment="1">
      <alignment horizontal="center" wrapText="1"/>
    </xf>
    <xf numFmtId="0" fontId="10" fillId="3" borderId="11" xfId="0" applyFont="1" applyFill="1" applyBorder="1" applyAlignment="1">
      <alignment horizontal="center" vertical="center"/>
    </xf>
    <xf numFmtId="0" fontId="10" fillId="3" borderId="9" xfId="0" applyFont="1" applyFill="1" applyBorder="1" applyAlignment="1">
      <alignment horizontal="center" vertical="center"/>
    </xf>
    <xf numFmtId="3" fontId="12" fillId="3" borderId="6" xfId="0" applyNumberFormat="1" applyFont="1" applyFill="1" applyBorder="1" applyAlignment="1">
      <alignment horizontal="center" vertical="center" wrapText="1"/>
    </xf>
    <xf numFmtId="0" fontId="10" fillId="3" borderId="6" xfId="0" applyFont="1" applyFill="1" applyBorder="1" applyAlignment="1">
      <alignment horizontal="center" vertical="center"/>
    </xf>
    <xf numFmtId="2" fontId="10" fillId="3" borderId="6" xfId="0" applyNumberFormat="1" applyFont="1" applyFill="1" applyBorder="1" applyAlignment="1">
      <alignment horizontal="center" vertical="center"/>
    </xf>
    <xf numFmtId="0" fontId="10" fillId="3" borderId="12" xfId="0" applyFont="1" applyFill="1" applyBorder="1" applyAlignment="1">
      <alignment horizontal="center" vertical="center"/>
    </xf>
    <xf numFmtId="0" fontId="13" fillId="0" borderId="0" xfId="0" applyFont="1"/>
    <xf numFmtId="0" fontId="14" fillId="0" borderId="0" xfId="0" applyFont="1"/>
    <xf numFmtId="0" fontId="15" fillId="0" borderId="0" xfId="0" applyFont="1" applyAlignment="1">
      <alignment horizontal="left"/>
    </xf>
    <xf numFmtId="0" fontId="16" fillId="0" borderId="0" xfId="0" applyFont="1" applyAlignment="1">
      <alignment horizontal="left"/>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7" fillId="4" borderId="7" xfId="0" applyFont="1" applyFill="1" applyBorder="1" applyAlignment="1">
      <alignment vertical="center"/>
    </xf>
    <xf numFmtId="3" fontId="5" fillId="3" borderId="13" xfId="0" applyNumberFormat="1" applyFont="1" applyFill="1" applyBorder="1" applyAlignment="1">
      <alignment horizontal="center" wrapText="1"/>
    </xf>
    <xf numFmtId="3" fontId="5" fillId="3" borderId="14" xfId="0" applyNumberFormat="1" applyFont="1" applyFill="1" applyBorder="1" applyAlignment="1">
      <alignment horizontal="center" wrapText="1"/>
    </xf>
    <xf numFmtId="3" fontId="5" fillId="3" borderId="15" xfId="0" applyNumberFormat="1" applyFont="1" applyFill="1" applyBorder="1" applyAlignment="1">
      <alignment horizontal="center" wrapText="1"/>
    </xf>
    <xf numFmtId="0" fontId="17"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3" fontId="11" fillId="3" borderId="6" xfId="0" applyNumberFormat="1" applyFont="1" applyFill="1" applyBorder="1" applyAlignment="1">
      <alignment horizontal="center"/>
    </xf>
    <xf numFmtId="3" fontId="11" fillId="3" borderId="6" xfId="0" applyNumberFormat="1" applyFont="1" applyFill="1" applyBorder="1" applyAlignment="1">
      <alignment horizontal="center" wrapText="1"/>
    </xf>
    <xf numFmtId="166" fontId="5" fillId="3" borderId="6" xfId="0" applyNumberFormat="1" applyFont="1" applyFill="1" applyBorder="1" applyAlignment="1">
      <alignment horizontal="center" wrapText="1"/>
    </xf>
    <xf numFmtId="3" fontId="11" fillId="3" borderId="9" xfId="0" applyNumberFormat="1" applyFont="1" applyFill="1" applyBorder="1" applyAlignment="1">
      <alignment horizontal="center"/>
    </xf>
    <xf numFmtId="3" fontId="11" fillId="3" borderId="12" xfId="0" applyNumberFormat="1" applyFont="1" applyFill="1" applyBorder="1" applyAlignment="1">
      <alignment horizontal="center"/>
    </xf>
    <xf numFmtId="4" fontId="10" fillId="3" borderId="6" xfId="0" applyNumberFormat="1" applyFont="1" applyFill="1" applyBorder="1" applyAlignment="1">
      <alignment horizontal="center" vertical="center"/>
    </xf>
    <xf numFmtId="4" fontId="10" fillId="3" borderId="9" xfId="0" applyNumberFormat="1" applyFont="1" applyFill="1" applyBorder="1" applyAlignment="1">
      <alignment horizontal="center" vertical="center"/>
    </xf>
    <xf numFmtId="2" fontId="17" fillId="4" borderId="16" xfId="0" applyNumberFormat="1" applyFont="1" applyFill="1" applyBorder="1" applyAlignment="1">
      <alignment horizontal="center" vertical="center"/>
    </xf>
    <xf numFmtId="2" fontId="17" fillId="4" borderId="17" xfId="0" applyNumberFormat="1" applyFont="1" applyFill="1" applyBorder="1" applyAlignment="1">
      <alignment horizontal="center" vertical="center"/>
    </xf>
    <xf numFmtId="4" fontId="10" fillId="3" borderId="12" xfId="0" applyNumberFormat="1" applyFont="1" applyFill="1" applyBorder="1" applyAlignment="1">
      <alignment horizontal="center" vertical="center"/>
    </xf>
    <xf numFmtId="2" fontId="17" fillId="4" borderId="18"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3" fontId="19" fillId="2" borderId="0" xfId="0" applyNumberFormat="1" applyFont="1" applyFill="1" applyAlignment="1">
      <alignment horizontal="right" vertical="center" wrapText="1"/>
    </xf>
    <xf numFmtId="2" fontId="10" fillId="3" borderId="9" xfId="0" applyNumberFormat="1" applyFont="1" applyFill="1" applyBorder="1" applyAlignment="1">
      <alignment horizontal="center" vertical="center"/>
    </xf>
    <xf numFmtId="2" fontId="10" fillId="3" borderId="12" xfId="0" applyNumberFormat="1" applyFont="1" applyFill="1" applyBorder="1" applyAlignment="1">
      <alignment horizontal="center" vertical="center"/>
    </xf>
    <xf numFmtId="3" fontId="6" fillId="0" borderId="6" xfId="0" applyNumberFormat="1" applyFont="1" applyFill="1" applyBorder="1" applyAlignment="1">
      <alignment horizontal="center" wrapText="1"/>
    </xf>
    <xf numFmtId="3" fontId="12" fillId="3" borderId="19" xfId="0" applyNumberFormat="1" applyFont="1" applyFill="1" applyBorder="1" applyAlignment="1">
      <alignment horizontal="center" wrapText="1"/>
    </xf>
    <xf numFmtId="4" fontId="5" fillId="3" borderId="19" xfId="0" applyNumberFormat="1" applyFont="1" applyFill="1" applyBorder="1" applyAlignment="1">
      <alignment horizontal="center" wrapText="1"/>
    </xf>
    <xf numFmtId="164" fontId="5" fillId="3" borderId="20" xfId="0" applyNumberFormat="1" applyFont="1" applyFill="1" applyBorder="1" applyAlignment="1">
      <alignment horizontal="center" wrapText="1"/>
    </xf>
    <xf numFmtId="3" fontId="11" fillId="3" borderId="19" xfId="0" applyNumberFormat="1" applyFont="1" applyFill="1" applyBorder="1" applyAlignment="1">
      <alignment horizontal="center"/>
    </xf>
    <xf numFmtId="3" fontId="12" fillId="3" borderId="20" xfId="0" applyNumberFormat="1" applyFont="1" applyFill="1" applyBorder="1" applyAlignment="1">
      <alignment horizontal="center" wrapText="1"/>
    </xf>
    <xf numFmtId="10" fontId="8" fillId="0" borderId="6" xfId="1" applyNumberFormat="1" applyFont="1" applyFill="1" applyBorder="1" applyAlignment="1">
      <alignment horizontal="center"/>
    </xf>
    <xf numFmtId="3" fontId="20" fillId="5" borderId="9" xfId="0" applyNumberFormat="1" applyFont="1" applyFill="1" applyBorder="1" applyAlignment="1">
      <alignment horizontal="center" vertical="center" wrapText="1"/>
    </xf>
    <xf numFmtId="3" fontId="20" fillId="5" borderId="6" xfId="0" applyNumberFormat="1" applyFont="1" applyFill="1" applyBorder="1" applyAlignment="1">
      <alignment horizontal="center" vertical="center" wrapText="1"/>
    </xf>
    <xf numFmtId="3" fontId="20" fillId="5" borderId="12" xfId="0" applyNumberFormat="1" applyFont="1" applyFill="1" applyBorder="1" applyAlignment="1">
      <alignment horizontal="center" vertical="center" wrapText="1"/>
    </xf>
    <xf numFmtId="2" fontId="18" fillId="4" borderId="16" xfId="0" applyNumberFormat="1" applyFont="1" applyFill="1" applyBorder="1" applyAlignment="1">
      <alignment horizontal="center"/>
    </xf>
    <xf numFmtId="2" fontId="18" fillId="4" borderId="17" xfId="0" applyNumberFormat="1" applyFont="1" applyFill="1" applyBorder="1" applyAlignment="1">
      <alignment horizontal="center"/>
    </xf>
    <xf numFmtId="2" fontId="18" fillId="4" borderId="18" xfId="0" applyNumberFormat="1" applyFont="1" applyFill="1" applyBorder="1" applyAlignment="1">
      <alignment horizontal="center"/>
    </xf>
    <xf numFmtId="9" fontId="6" fillId="0" borderId="6" xfId="1" applyNumberFormat="1" applyFont="1" applyFill="1" applyBorder="1" applyAlignment="1">
      <alignment horizontal="center"/>
    </xf>
    <xf numFmtId="9" fontId="6" fillId="0" borderId="6" xfId="1" applyFont="1" applyFill="1" applyBorder="1" applyAlignment="1">
      <alignment horizontal="center"/>
    </xf>
    <xf numFmtId="3" fontId="11" fillId="3" borderId="6" xfId="0" applyNumberFormat="1" applyFont="1" applyFill="1" applyBorder="1" applyAlignment="1">
      <alignment horizontal="center" vertical="center" wrapText="1"/>
    </xf>
    <xf numFmtId="167" fontId="10" fillId="3" borderId="6" xfId="0" applyNumberFormat="1" applyFont="1" applyFill="1" applyBorder="1" applyAlignment="1">
      <alignment horizontal="center" vertical="center"/>
    </xf>
    <xf numFmtId="3" fontId="11" fillId="3" borderId="9" xfId="0" applyNumberFormat="1" applyFont="1" applyFill="1" applyBorder="1" applyAlignment="1">
      <alignment horizontal="center" vertical="center" wrapText="1"/>
    </xf>
    <xf numFmtId="3" fontId="11" fillId="3" borderId="12"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1" fontId="10" fillId="3" borderId="6" xfId="0" applyNumberFormat="1" applyFont="1" applyFill="1" applyBorder="1" applyAlignment="1">
      <alignment horizontal="center" vertical="center"/>
    </xf>
    <xf numFmtId="0" fontId="17" fillId="4" borderId="8" xfId="0" applyFont="1" applyFill="1" applyBorder="1" applyAlignment="1">
      <alignment vertical="center"/>
    </xf>
    <xf numFmtId="1" fontId="10" fillId="3" borderId="9" xfId="0" applyNumberFormat="1" applyFont="1" applyFill="1" applyBorder="1" applyAlignment="1">
      <alignment horizontal="center" vertical="center"/>
    </xf>
    <xf numFmtId="0" fontId="17" fillId="4" borderId="10" xfId="0" applyFont="1" applyFill="1" applyBorder="1" applyAlignment="1">
      <alignment vertical="center"/>
    </xf>
    <xf numFmtId="0" fontId="17" fillId="4" borderId="11" xfId="0" applyFont="1" applyFill="1" applyBorder="1" applyAlignment="1">
      <alignment vertical="center"/>
    </xf>
    <xf numFmtId="1" fontId="10" fillId="3" borderId="12"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7" fillId="0" borderId="0" xfId="0" applyFont="1" applyAlignment="1">
      <alignment horizontal="left" vertical="center" wrapText="1"/>
    </xf>
    <xf numFmtId="0" fontId="17" fillId="4" borderId="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FFCC99"/>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719882</xdr:colOff>
      <xdr:row>1</xdr:row>
      <xdr:rowOff>188908</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
          <a:ext cx="719882" cy="4746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719882</xdr:colOff>
      <xdr:row>1</xdr:row>
      <xdr:rowOff>188908</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
          <a:ext cx="719882" cy="4746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719882</xdr:colOff>
      <xdr:row>1</xdr:row>
      <xdr:rowOff>207958</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719882" cy="4746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719882</xdr:colOff>
      <xdr:row>1</xdr:row>
      <xdr:rowOff>188908</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719882" cy="4746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8"/>
  <sheetViews>
    <sheetView workbookViewId="0">
      <selection activeCell="I20" sqref="I20"/>
    </sheetView>
  </sheetViews>
  <sheetFormatPr baseColWidth="10" defaultRowHeight="16.5" x14ac:dyDescent="0.3"/>
  <cols>
    <col min="1" max="1" width="5" style="3" customWidth="1"/>
    <col min="2" max="2" width="33" style="3" customWidth="1"/>
    <col min="3" max="4" width="15.42578125" style="3" customWidth="1"/>
    <col min="5" max="5" width="17.42578125" style="3" customWidth="1"/>
    <col min="6" max="6" width="18" style="3" bestFit="1" customWidth="1"/>
    <col min="7" max="7" width="13.5703125" style="3" bestFit="1" customWidth="1"/>
    <col min="8" max="8" width="15.42578125" style="3" customWidth="1"/>
    <col min="9" max="9" width="18.5703125" style="3" customWidth="1"/>
    <col min="10" max="16384" width="11.42578125" style="3"/>
  </cols>
  <sheetData>
    <row r="1" spans="2:9" ht="22.5" customHeight="1" x14ac:dyDescent="0.3"/>
    <row r="2" spans="2:9" ht="21" customHeight="1" x14ac:dyDescent="0.3"/>
    <row r="3" spans="2:9" ht="22.5" x14ac:dyDescent="0.4">
      <c r="B3" s="18" t="s">
        <v>37</v>
      </c>
    </row>
    <row r="4" spans="2:9" x14ac:dyDescent="0.3">
      <c r="B4" s="21" t="s">
        <v>31</v>
      </c>
    </row>
    <row r="5" spans="2:9" ht="17.25" thickBot="1" x14ac:dyDescent="0.35"/>
    <row r="6" spans="2:9" ht="14.25" customHeight="1" x14ac:dyDescent="0.3">
      <c r="B6" s="76" t="s">
        <v>0</v>
      </c>
      <c r="C6" s="73" t="s">
        <v>1</v>
      </c>
      <c r="D6" s="73" t="s">
        <v>2</v>
      </c>
      <c r="E6" s="22" t="s">
        <v>3</v>
      </c>
      <c r="F6" s="22" t="s">
        <v>4</v>
      </c>
      <c r="G6" s="73" t="s">
        <v>17</v>
      </c>
      <c r="H6" s="22" t="s">
        <v>5</v>
      </c>
      <c r="I6" s="22" t="s">
        <v>7</v>
      </c>
    </row>
    <row r="7" spans="2:9" ht="14.25" customHeight="1" x14ac:dyDescent="0.3">
      <c r="B7" s="77"/>
      <c r="C7" s="74"/>
      <c r="D7" s="74"/>
      <c r="E7" s="23" t="s">
        <v>28</v>
      </c>
      <c r="F7" s="24" t="s">
        <v>6</v>
      </c>
      <c r="G7" s="74"/>
      <c r="H7" s="24" t="s">
        <v>6</v>
      </c>
      <c r="I7" s="24" t="s">
        <v>6</v>
      </c>
    </row>
    <row r="8" spans="2:9" ht="14.25" customHeight="1" thickBot="1" x14ac:dyDescent="0.35">
      <c r="B8" s="78"/>
      <c r="C8" s="74"/>
      <c r="D8" s="74"/>
      <c r="E8" s="24" t="s">
        <v>6</v>
      </c>
      <c r="F8" s="24"/>
      <c r="G8" s="74"/>
      <c r="H8" s="23"/>
      <c r="I8" s="24" t="s">
        <v>8</v>
      </c>
    </row>
    <row r="9" spans="2:9" ht="22.5" customHeight="1" thickBot="1" x14ac:dyDescent="0.35">
      <c r="B9" s="25" t="s">
        <v>10</v>
      </c>
      <c r="C9" s="7">
        <v>2012</v>
      </c>
      <c r="D9" s="54">
        <v>1464906</v>
      </c>
      <c r="E9" s="51">
        <v>173303387394</v>
      </c>
      <c r="F9" s="48">
        <f>E9*(1+E18)</f>
        <v>146162119587.62842</v>
      </c>
      <c r="G9" s="49">
        <v>0.51</v>
      </c>
      <c r="H9" s="26">
        <f>F9*(G9/100)</f>
        <v>745426809.89690495</v>
      </c>
      <c r="I9" s="57">
        <f>H9/D9</f>
        <v>508.85641119423701</v>
      </c>
    </row>
    <row r="10" spans="2:9" ht="22.5" customHeight="1" thickBot="1" x14ac:dyDescent="0.35">
      <c r="B10" s="25" t="s">
        <v>9</v>
      </c>
      <c r="C10" s="8">
        <v>2002</v>
      </c>
      <c r="D10" s="55">
        <v>683393</v>
      </c>
      <c r="E10" s="31">
        <v>61475620989.900002</v>
      </c>
      <c r="F10" s="32">
        <f t="shared" ref="F10:F14" si="0">E10*(1+E19)</f>
        <v>61475620989.900002</v>
      </c>
      <c r="G10" s="9">
        <v>0.75</v>
      </c>
      <c r="H10" s="27">
        <f t="shared" ref="H10:H14" si="1">F10*(G10/100)</f>
        <v>461067157.42425001</v>
      </c>
      <c r="I10" s="58">
        <f t="shared" ref="I10:I14" si="2">H10/D10</f>
        <v>674.67351498222843</v>
      </c>
    </row>
    <row r="11" spans="2:9" ht="22.5" customHeight="1" thickBot="1" x14ac:dyDescent="0.35">
      <c r="B11" s="25" t="s">
        <v>12</v>
      </c>
      <c r="C11" s="8">
        <v>1998</v>
      </c>
      <c r="D11" s="55">
        <v>409802</v>
      </c>
      <c r="E11" s="31">
        <v>17865370002.5</v>
      </c>
      <c r="F11" s="32">
        <f t="shared" si="0"/>
        <v>17865370002.5</v>
      </c>
      <c r="G11" s="11">
        <v>0.77500000000000002</v>
      </c>
      <c r="H11" s="27">
        <f t="shared" si="1"/>
        <v>138456617.519375</v>
      </c>
      <c r="I11" s="58">
        <f t="shared" si="2"/>
        <v>337.8622298558206</v>
      </c>
    </row>
    <row r="12" spans="2:9" ht="22.5" customHeight="1" thickBot="1" x14ac:dyDescent="0.35">
      <c r="B12" s="25" t="s">
        <v>11</v>
      </c>
      <c r="C12" s="8">
        <v>2001</v>
      </c>
      <c r="D12" s="55">
        <v>315803</v>
      </c>
      <c r="E12" s="31">
        <v>13455583970.5</v>
      </c>
      <c r="F12" s="32">
        <f t="shared" si="0"/>
        <v>13455583970.5</v>
      </c>
      <c r="G12" s="33">
        <v>0.73340000000000005</v>
      </c>
      <c r="H12" s="27">
        <f t="shared" si="1"/>
        <v>98683252.83964701</v>
      </c>
      <c r="I12" s="58">
        <f t="shared" si="2"/>
        <v>312.48358261209364</v>
      </c>
    </row>
    <row r="13" spans="2:9" ht="22.5" customHeight="1" thickBot="1" x14ac:dyDescent="0.35">
      <c r="B13" s="25" t="s">
        <v>13</v>
      </c>
      <c r="C13" s="8">
        <v>2013</v>
      </c>
      <c r="D13" s="55">
        <v>320934</v>
      </c>
      <c r="E13" s="31">
        <v>26783820112.900002</v>
      </c>
      <c r="F13" s="10">
        <f t="shared" si="0"/>
        <v>21143707915.794754</v>
      </c>
      <c r="G13" s="33">
        <v>0.4803</v>
      </c>
      <c r="H13" s="27">
        <f t="shared" si="1"/>
        <v>101553229.11956221</v>
      </c>
      <c r="I13" s="58">
        <f t="shared" si="2"/>
        <v>316.43026017674106</v>
      </c>
    </row>
    <row r="14" spans="2:9" ht="22.5" customHeight="1" thickBot="1" x14ac:dyDescent="0.35">
      <c r="B14" s="25" t="s">
        <v>14</v>
      </c>
      <c r="C14" s="12">
        <v>2009</v>
      </c>
      <c r="D14" s="56">
        <v>245292</v>
      </c>
      <c r="E14" s="35">
        <v>17764744541.400002</v>
      </c>
      <c r="F14" s="52">
        <f t="shared" si="0"/>
        <v>17600006021.472942</v>
      </c>
      <c r="G14" s="50">
        <v>0.45100000000000001</v>
      </c>
      <c r="H14" s="28">
        <f t="shared" si="1"/>
        <v>79376027.156842977</v>
      </c>
      <c r="I14" s="59">
        <f t="shared" si="2"/>
        <v>323.59810820101342</v>
      </c>
    </row>
    <row r="16" spans="2:9" ht="30.75" customHeight="1" x14ac:dyDescent="0.3">
      <c r="B16" s="75" t="s">
        <v>38</v>
      </c>
      <c r="C16" s="75"/>
      <c r="D16" s="75"/>
      <c r="E16" s="75"/>
      <c r="F16" s="75"/>
      <c r="G16" s="75"/>
      <c r="H16" s="75"/>
      <c r="I16" s="75"/>
    </row>
    <row r="17" spans="2:9" ht="38.25" x14ac:dyDescent="0.3">
      <c r="B17" s="4" t="s">
        <v>6</v>
      </c>
      <c r="C17" s="5" t="s">
        <v>34</v>
      </c>
      <c r="D17" s="5" t="s">
        <v>35</v>
      </c>
      <c r="E17" s="5" t="s">
        <v>25</v>
      </c>
    </row>
    <row r="18" spans="2:9" x14ac:dyDescent="0.3">
      <c r="B18" s="6" t="s">
        <v>10</v>
      </c>
      <c r="C18" s="47">
        <v>284944296000</v>
      </c>
      <c r="D18" s="47">
        <v>240318801000</v>
      </c>
      <c r="E18" s="53">
        <f>(D18-C18)/C18</f>
        <v>-0.15661129430013226</v>
      </c>
    </row>
    <row r="19" spans="2:9" x14ac:dyDescent="0.3">
      <c r="B19" s="6" t="s">
        <v>9</v>
      </c>
      <c r="C19" s="47">
        <v>99228386000</v>
      </c>
      <c r="D19" s="47">
        <v>99228386000</v>
      </c>
      <c r="E19" s="60">
        <f t="shared" ref="E19:E23" si="3">(D19-C19)/C19</f>
        <v>0</v>
      </c>
      <c r="G19" s="44"/>
      <c r="H19" s="44"/>
    </row>
    <row r="20" spans="2:9" x14ac:dyDescent="0.3">
      <c r="B20" s="6" t="s">
        <v>12</v>
      </c>
      <c r="C20" s="47">
        <v>26087905000</v>
      </c>
      <c r="D20" s="47">
        <v>26087905000</v>
      </c>
      <c r="E20" s="60">
        <f t="shared" si="3"/>
        <v>0</v>
      </c>
      <c r="F20" s="3" t="s">
        <v>30</v>
      </c>
    </row>
    <row r="21" spans="2:9" x14ac:dyDescent="0.3">
      <c r="B21" s="6" t="s">
        <v>11</v>
      </c>
      <c r="C21" s="47">
        <v>23024468000</v>
      </c>
      <c r="D21" s="47">
        <v>23024468000</v>
      </c>
      <c r="E21" s="60">
        <f t="shared" si="3"/>
        <v>0</v>
      </c>
      <c r="F21" s="3" t="s">
        <v>30</v>
      </c>
    </row>
    <row r="22" spans="2:9" x14ac:dyDescent="0.3">
      <c r="B22" s="6" t="s">
        <v>13</v>
      </c>
      <c r="C22" s="47">
        <v>39199250000</v>
      </c>
      <c r="D22" s="47">
        <v>30944708000</v>
      </c>
      <c r="E22" s="53">
        <f t="shared" si="3"/>
        <v>-0.21057907995688693</v>
      </c>
      <c r="H22" s="3" t="s">
        <v>30</v>
      </c>
    </row>
    <row r="23" spans="2:9" x14ac:dyDescent="0.3">
      <c r="B23" s="6" t="s">
        <v>14</v>
      </c>
      <c r="C23" s="47">
        <v>25375754000</v>
      </c>
      <c r="D23" s="47">
        <v>25140436000</v>
      </c>
      <c r="E23" s="53">
        <f t="shared" si="3"/>
        <v>-9.2733402128661879E-3</v>
      </c>
    </row>
    <row r="25" spans="2:9" ht="25.5" customHeight="1" x14ac:dyDescent="0.3">
      <c r="B25" s="75" t="s">
        <v>15</v>
      </c>
      <c r="C25" s="75"/>
      <c r="D25" s="75"/>
      <c r="E25" s="75"/>
      <c r="F25" s="75"/>
      <c r="G25" s="75"/>
      <c r="H25" s="75"/>
      <c r="I25" s="75"/>
    </row>
    <row r="26" spans="2:9" ht="51" customHeight="1" x14ac:dyDescent="0.3">
      <c r="B26" s="75" t="s">
        <v>29</v>
      </c>
      <c r="C26" s="75"/>
      <c r="D26" s="75"/>
      <c r="E26" s="75"/>
      <c r="F26" s="75"/>
      <c r="G26" s="75"/>
      <c r="H26" s="75"/>
      <c r="I26" s="75"/>
    </row>
    <row r="28" spans="2:9" x14ac:dyDescent="0.3">
      <c r="C28" s="44"/>
      <c r="D28" s="44"/>
    </row>
  </sheetData>
  <mergeCells count="7">
    <mergeCell ref="G6:G8"/>
    <mergeCell ref="B16:I16"/>
    <mergeCell ref="B25:I25"/>
    <mergeCell ref="B26:I26"/>
    <mergeCell ref="B6:B8"/>
    <mergeCell ref="C6:C8"/>
    <mergeCell ref="D6:D8"/>
  </mergeCells>
  <pageMargins left="0.70866141732283472" right="0.70866141732283472" top="0.39370078740157483" bottom="0.98425196850393704" header="0.31496062992125984" footer="0.31496062992125984"/>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0"/>
  <sheetViews>
    <sheetView workbookViewId="0">
      <selection activeCell="G23" sqref="G23"/>
    </sheetView>
  </sheetViews>
  <sheetFormatPr baseColWidth="10" defaultRowHeight="16.5" x14ac:dyDescent="0.3"/>
  <cols>
    <col min="1" max="1" width="5" style="3" customWidth="1"/>
    <col min="2" max="2" width="33" style="3" customWidth="1"/>
    <col min="3" max="4" width="15.42578125" style="3" customWidth="1"/>
    <col min="5" max="5" width="17.42578125" style="3" customWidth="1"/>
    <col min="6" max="6" width="18" style="3" bestFit="1" customWidth="1"/>
    <col min="7" max="7" width="13.5703125" style="3" bestFit="1" customWidth="1"/>
    <col min="8" max="8" width="15.42578125" style="3" customWidth="1"/>
    <col min="9" max="9" width="18.5703125" style="3" customWidth="1"/>
    <col min="10" max="16384" width="11.42578125" style="3"/>
  </cols>
  <sheetData>
    <row r="1" spans="2:9" ht="22.5" customHeight="1" x14ac:dyDescent="0.3"/>
    <row r="2" spans="2:9" ht="21" customHeight="1" x14ac:dyDescent="0.3"/>
    <row r="3" spans="2:9" ht="22.5" x14ac:dyDescent="0.4">
      <c r="B3" s="18" t="s">
        <v>37</v>
      </c>
    </row>
    <row r="4" spans="2:9" x14ac:dyDescent="0.3">
      <c r="B4" s="21" t="s">
        <v>31</v>
      </c>
    </row>
    <row r="5" spans="2:9" ht="17.25" thickBot="1" x14ac:dyDescent="0.35"/>
    <row r="6" spans="2:9" ht="14.25" customHeight="1" x14ac:dyDescent="0.3">
      <c r="B6" s="76" t="s">
        <v>16</v>
      </c>
      <c r="C6" s="73" t="s">
        <v>1</v>
      </c>
      <c r="D6" s="73" t="s">
        <v>2</v>
      </c>
      <c r="E6" s="22" t="s">
        <v>3</v>
      </c>
      <c r="F6" s="22" t="s">
        <v>4</v>
      </c>
      <c r="G6" s="73" t="s">
        <v>17</v>
      </c>
      <c r="H6" s="22" t="s">
        <v>5</v>
      </c>
      <c r="I6" s="22" t="s">
        <v>7</v>
      </c>
    </row>
    <row r="7" spans="2:9" ht="14.25" customHeight="1" x14ac:dyDescent="0.3">
      <c r="B7" s="77"/>
      <c r="C7" s="74"/>
      <c r="D7" s="74"/>
      <c r="E7" s="23" t="s">
        <v>28</v>
      </c>
      <c r="F7" s="24" t="s">
        <v>6</v>
      </c>
      <c r="G7" s="74"/>
      <c r="H7" s="24" t="s">
        <v>6</v>
      </c>
      <c r="I7" s="24" t="s">
        <v>6</v>
      </c>
    </row>
    <row r="8" spans="2:9" ht="14.25" customHeight="1" thickBot="1" x14ac:dyDescent="0.35">
      <c r="B8" s="78"/>
      <c r="C8" s="74"/>
      <c r="D8" s="74"/>
      <c r="E8" s="24" t="s">
        <v>6</v>
      </c>
      <c r="F8" s="24"/>
      <c r="G8" s="74"/>
      <c r="H8" s="23"/>
      <c r="I8" s="24" t="s">
        <v>8</v>
      </c>
    </row>
    <row r="9" spans="2:9" ht="22.5" customHeight="1" thickBot="1" x14ac:dyDescent="0.35">
      <c r="B9" s="25" t="s">
        <v>19</v>
      </c>
      <c r="C9" s="7">
        <v>2008</v>
      </c>
      <c r="D9" s="54">
        <v>96695</v>
      </c>
      <c r="E9" s="34">
        <v>7136384872</v>
      </c>
      <c r="F9" s="64">
        <f>E9*(1+E20)</f>
        <v>7136384872</v>
      </c>
      <c r="G9" s="13">
        <v>0.49249999999999999</v>
      </c>
      <c r="H9" s="37">
        <f>F9*(G9/100)</f>
        <v>35146695.494599998</v>
      </c>
      <c r="I9" s="38">
        <f>H9/D9</f>
        <v>363.47996788458551</v>
      </c>
    </row>
    <row r="10" spans="2:9" ht="22.5" customHeight="1" thickBot="1" x14ac:dyDescent="0.35">
      <c r="B10" s="25" t="s">
        <v>18</v>
      </c>
      <c r="C10" s="8">
        <v>1996</v>
      </c>
      <c r="D10" s="55">
        <v>49959</v>
      </c>
      <c r="E10" s="31">
        <v>3215535681.3000002</v>
      </c>
      <c r="F10" s="62">
        <f>E10*(1+E21)</f>
        <v>3215535681.3000002</v>
      </c>
      <c r="G10" s="15">
        <v>0.8</v>
      </c>
      <c r="H10" s="36">
        <f t="shared" ref="H10:H16" si="0">F10*(G10/100)</f>
        <v>25724285.450400002</v>
      </c>
      <c r="I10" s="39">
        <f t="shared" ref="I10:I16" si="1">H10/D10</f>
        <v>514.90793351348111</v>
      </c>
    </row>
    <row r="11" spans="2:9" ht="22.5" customHeight="1" thickBot="1" x14ac:dyDescent="0.35">
      <c r="B11" s="25" t="s">
        <v>21</v>
      </c>
      <c r="C11" s="8">
        <v>1995</v>
      </c>
      <c r="D11" s="55">
        <v>147863</v>
      </c>
      <c r="E11" s="31">
        <v>8646378843</v>
      </c>
      <c r="F11" s="62">
        <f t="shared" ref="F11:F16" si="2">E11*(1+E22)</f>
        <v>8646378843</v>
      </c>
      <c r="G11" s="15">
        <v>0.5393</v>
      </c>
      <c r="H11" s="36">
        <f t="shared" si="0"/>
        <v>46629921.100299001</v>
      </c>
      <c r="I11" s="39">
        <f t="shared" si="1"/>
        <v>315.35895457483616</v>
      </c>
    </row>
    <row r="12" spans="2:9" ht="22.5" customHeight="1" thickBot="1" x14ac:dyDescent="0.35">
      <c r="B12" s="25" t="s">
        <v>20</v>
      </c>
      <c r="C12" s="8">
        <v>1997</v>
      </c>
      <c r="D12" s="55">
        <v>136855</v>
      </c>
      <c r="E12" s="31">
        <v>7205208470.1999998</v>
      </c>
      <c r="F12" s="62">
        <f t="shared" si="2"/>
        <v>7205208470.1999998</v>
      </c>
      <c r="G12" s="15">
        <v>0.67300000000000004</v>
      </c>
      <c r="H12" s="36">
        <f t="shared" si="0"/>
        <v>48491053.004446007</v>
      </c>
      <c r="I12" s="39">
        <f t="shared" si="1"/>
        <v>354.32430678050497</v>
      </c>
    </row>
    <row r="13" spans="2:9" ht="22.5" customHeight="1" thickBot="1" x14ac:dyDescent="0.35">
      <c r="B13" s="25" t="s">
        <v>22</v>
      </c>
      <c r="C13" s="8">
        <v>2000</v>
      </c>
      <c r="D13" s="55">
        <v>67989</v>
      </c>
      <c r="E13" s="31">
        <v>2455060866.5999999</v>
      </c>
      <c r="F13" s="62">
        <f t="shared" si="2"/>
        <v>2455060866.5999999</v>
      </c>
      <c r="G13" s="15">
        <v>0.85</v>
      </c>
      <c r="H13" s="36">
        <f t="shared" si="0"/>
        <v>20868017.366100002</v>
      </c>
      <c r="I13" s="39">
        <f t="shared" si="1"/>
        <v>306.93225913162428</v>
      </c>
    </row>
    <row r="14" spans="2:9" ht="22.5" customHeight="1" thickBot="1" x14ac:dyDescent="0.35">
      <c r="B14" s="25" t="s">
        <v>23</v>
      </c>
      <c r="C14" s="8">
        <v>1997</v>
      </c>
      <c r="D14" s="55">
        <v>57404</v>
      </c>
      <c r="E14" s="31">
        <v>3145017882.4000001</v>
      </c>
      <c r="F14" s="62">
        <f t="shared" si="2"/>
        <v>3145017882.4000001</v>
      </c>
      <c r="G14" s="15">
        <v>0.6</v>
      </c>
      <c r="H14" s="36">
        <f t="shared" si="0"/>
        <v>18870107.294400003</v>
      </c>
      <c r="I14" s="39">
        <f t="shared" si="1"/>
        <v>328.72460620165845</v>
      </c>
    </row>
    <row r="15" spans="2:9" ht="22.5" customHeight="1" thickBot="1" x14ac:dyDescent="0.35">
      <c r="B15" s="25" t="s">
        <v>14</v>
      </c>
      <c r="C15" s="8">
        <v>2009</v>
      </c>
      <c r="D15" s="55">
        <v>245292</v>
      </c>
      <c r="E15" s="31">
        <v>17764744541.400002</v>
      </c>
      <c r="F15" s="14">
        <f t="shared" si="2"/>
        <v>17600006021.472942</v>
      </c>
      <c r="G15" s="63">
        <v>0.45100000000000001</v>
      </c>
      <c r="H15" s="36">
        <f t="shared" si="0"/>
        <v>79376027.156842977</v>
      </c>
      <c r="I15" s="39">
        <f t="shared" si="1"/>
        <v>323.59810820101342</v>
      </c>
    </row>
    <row r="16" spans="2:9" ht="22.5" customHeight="1" thickBot="1" x14ac:dyDescent="0.35">
      <c r="B16" s="25" t="s">
        <v>11</v>
      </c>
      <c r="C16" s="12">
        <v>2001</v>
      </c>
      <c r="D16" s="56">
        <v>315803</v>
      </c>
      <c r="E16" s="35">
        <v>13455583970.5</v>
      </c>
      <c r="F16" s="65">
        <f t="shared" si="2"/>
        <v>13455583970.5</v>
      </c>
      <c r="G16" s="17">
        <v>0.73340000000000005</v>
      </c>
      <c r="H16" s="40">
        <f t="shared" si="0"/>
        <v>98683252.83964701</v>
      </c>
      <c r="I16" s="41">
        <f t="shared" si="1"/>
        <v>312.48358261209364</v>
      </c>
    </row>
    <row r="18" spans="2:9" ht="38.25" customHeight="1" x14ac:dyDescent="0.3">
      <c r="B18" s="75" t="s">
        <v>39</v>
      </c>
      <c r="C18" s="75"/>
      <c r="D18" s="75"/>
      <c r="E18" s="75"/>
      <c r="F18" s="75"/>
      <c r="G18" s="75"/>
      <c r="H18" s="75"/>
      <c r="I18" s="75"/>
    </row>
    <row r="19" spans="2:9" ht="38.25" x14ac:dyDescent="0.3">
      <c r="B19" s="4" t="s">
        <v>6</v>
      </c>
      <c r="C19" s="5" t="s">
        <v>36</v>
      </c>
      <c r="D19" s="5" t="s">
        <v>35</v>
      </c>
      <c r="E19" s="5" t="s">
        <v>25</v>
      </c>
    </row>
    <row r="20" spans="2:9" x14ac:dyDescent="0.3">
      <c r="B20" s="6" t="s">
        <v>19</v>
      </c>
      <c r="C20" s="47">
        <v>9722560000</v>
      </c>
      <c r="D20" s="47">
        <v>9722560000</v>
      </c>
      <c r="E20" s="61">
        <f t="shared" ref="E20:E27" si="3">(D20-C20)/C20</f>
        <v>0</v>
      </c>
    </row>
    <row r="21" spans="2:9" x14ac:dyDescent="0.3">
      <c r="B21" s="6" t="s">
        <v>18</v>
      </c>
      <c r="C21" s="47">
        <v>4226901000</v>
      </c>
      <c r="D21" s="47">
        <v>4226901000</v>
      </c>
      <c r="E21" s="61">
        <f t="shared" si="3"/>
        <v>0</v>
      </c>
    </row>
    <row r="22" spans="2:9" x14ac:dyDescent="0.3">
      <c r="B22" s="6" t="s">
        <v>21</v>
      </c>
      <c r="C22" s="47">
        <v>13615538000</v>
      </c>
      <c r="D22" s="47">
        <v>13615538000</v>
      </c>
      <c r="E22" s="61">
        <f t="shared" si="3"/>
        <v>0</v>
      </c>
    </row>
    <row r="23" spans="2:9" x14ac:dyDescent="0.3">
      <c r="B23" s="6" t="s">
        <v>20</v>
      </c>
      <c r="C23" s="47">
        <v>10413717000</v>
      </c>
      <c r="D23" s="47">
        <v>10413717000</v>
      </c>
      <c r="E23" s="61">
        <f t="shared" si="3"/>
        <v>0</v>
      </c>
    </row>
    <row r="24" spans="2:9" x14ac:dyDescent="0.3">
      <c r="B24" s="6" t="s">
        <v>22</v>
      </c>
      <c r="C24" s="47">
        <v>3870488000</v>
      </c>
      <c r="D24" s="47">
        <v>3870488000</v>
      </c>
      <c r="E24" s="61">
        <f t="shared" si="3"/>
        <v>0</v>
      </c>
    </row>
    <row r="25" spans="2:9" x14ac:dyDescent="0.3">
      <c r="B25" s="6" t="s">
        <v>23</v>
      </c>
      <c r="C25" s="47">
        <v>4908975000</v>
      </c>
      <c r="D25" s="47">
        <v>4908975000</v>
      </c>
      <c r="E25" s="61">
        <f t="shared" si="3"/>
        <v>0</v>
      </c>
    </row>
    <row r="26" spans="2:9" x14ac:dyDescent="0.3">
      <c r="B26" s="6" t="s">
        <v>14</v>
      </c>
      <c r="C26" s="47">
        <v>25375754000</v>
      </c>
      <c r="D26" s="47">
        <v>25140436000</v>
      </c>
      <c r="E26" s="53">
        <f t="shared" si="3"/>
        <v>-9.2733402128661879E-3</v>
      </c>
    </row>
    <row r="27" spans="2:9" x14ac:dyDescent="0.3">
      <c r="B27" s="6" t="s">
        <v>11</v>
      </c>
      <c r="C27" s="47">
        <v>23024468000</v>
      </c>
      <c r="D27" s="47">
        <v>23024468000</v>
      </c>
      <c r="E27" s="61">
        <f t="shared" si="3"/>
        <v>0</v>
      </c>
    </row>
    <row r="29" spans="2:9" ht="26.25" customHeight="1" x14ac:dyDescent="0.3">
      <c r="B29" s="75" t="s">
        <v>24</v>
      </c>
      <c r="C29" s="75"/>
      <c r="D29" s="75"/>
      <c r="E29" s="75"/>
      <c r="F29" s="75"/>
      <c r="G29" s="75"/>
      <c r="H29" s="75"/>
      <c r="I29" s="75"/>
    </row>
    <row r="30" spans="2:9" ht="57" customHeight="1" x14ac:dyDescent="0.3">
      <c r="B30" s="75" t="s">
        <v>29</v>
      </c>
      <c r="C30" s="75"/>
      <c r="D30" s="75"/>
      <c r="E30" s="75"/>
      <c r="F30" s="75"/>
      <c r="G30" s="75"/>
      <c r="H30" s="75"/>
      <c r="I30" s="75"/>
    </row>
  </sheetData>
  <mergeCells count="7">
    <mergeCell ref="B29:I29"/>
    <mergeCell ref="B30:I30"/>
    <mergeCell ref="B6:B8"/>
    <mergeCell ref="C6:C8"/>
    <mergeCell ref="D6:D8"/>
    <mergeCell ref="G6:G8"/>
    <mergeCell ref="B18:I18"/>
  </mergeCells>
  <pageMargins left="0.70866141732283472" right="0.70866141732283472" top="0.74803149606299213" bottom="0.74803149606299213" header="0.31496062992125984" footer="0.31496062992125984"/>
  <pageSetup paperSize="9"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tabSelected="1" zoomScaleNormal="100" workbookViewId="0">
      <selection activeCell="F17" sqref="F17"/>
    </sheetView>
  </sheetViews>
  <sheetFormatPr baseColWidth="10" defaultRowHeight="12.75" x14ac:dyDescent="0.25"/>
  <cols>
    <col min="1" max="1" width="33.7109375" style="1" customWidth="1"/>
    <col min="2" max="4" width="23.7109375" style="1" customWidth="1"/>
    <col min="5" max="16384" width="11.42578125" style="1"/>
  </cols>
  <sheetData>
    <row r="1" spans="1:4" ht="21" customHeight="1" x14ac:dyDescent="0.25"/>
    <row r="2" spans="1:4" ht="21" customHeight="1" x14ac:dyDescent="0.25"/>
    <row r="3" spans="1:4" ht="20.25" x14ac:dyDescent="0.35">
      <c r="A3" s="19" t="s">
        <v>33</v>
      </c>
    </row>
    <row r="4" spans="1:4" ht="20.25" x14ac:dyDescent="0.35">
      <c r="A4" s="20">
        <v>2017</v>
      </c>
    </row>
    <row r="5" spans="1:4" x14ac:dyDescent="0.25">
      <c r="A5" s="21" t="s">
        <v>32</v>
      </c>
    </row>
    <row r="6" spans="1:4" ht="13.5" thickBot="1" x14ac:dyDescent="0.3"/>
    <row r="7" spans="1:4" ht="55.5" customHeight="1" thickBot="1" x14ac:dyDescent="0.3">
      <c r="A7" s="29" t="s">
        <v>0</v>
      </c>
      <c r="B7" s="22" t="s">
        <v>26</v>
      </c>
      <c r="C7" s="30" t="s">
        <v>40</v>
      </c>
      <c r="D7" s="30" t="s">
        <v>27</v>
      </c>
    </row>
    <row r="8" spans="1:4" ht="20.25" customHeight="1" x14ac:dyDescent="0.25">
      <c r="A8" s="68" t="s">
        <v>9</v>
      </c>
      <c r="B8" s="45">
        <v>674.67351498222843</v>
      </c>
      <c r="C8" s="69">
        <v>124</v>
      </c>
      <c r="D8" s="38">
        <f t="shared" ref="D8:D13" si="0">B8+C8</f>
        <v>798.67351498222843</v>
      </c>
    </row>
    <row r="9" spans="1:4" ht="20.25" customHeight="1" x14ac:dyDescent="0.25">
      <c r="A9" s="70" t="s">
        <v>10</v>
      </c>
      <c r="B9" s="16">
        <v>508.85641119423701</v>
      </c>
      <c r="C9" s="67">
        <v>0</v>
      </c>
      <c r="D9" s="39">
        <f t="shared" si="0"/>
        <v>508.85641119423701</v>
      </c>
    </row>
    <row r="10" spans="1:4" ht="20.25" customHeight="1" x14ac:dyDescent="0.25">
      <c r="A10" s="70" t="s">
        <v>12</v>
      </c>
      <c r="B10" s="16">
        <v>337.8622298558206</v>
      </c>
      <c r="C10" s="67">
        <v>108</v>
      </c>
      <c r="D10" s="39">
        <f t="shared" si="0"/>
        <v>445.8622298558206</v>
      </c>
    </row>
    <row r="11" spans="1:4" ht="20.25" customHeight="1" x14ac:dyDescent="0.25">
      <c r="A11" s="70" t="s">
        <v>11</v>
      </c>
      <c r="B11" s="16">
        <v>312.48358261209364</v>
      </c>
      <c r="C11" s="67">
        <v>85</v>
      </c>
      <c r="D11" s="39">
        <f t="shared" si="0"/>
        <v>397.48358261209364</v>
      </c>
    </row>
    <row r="12" spans="1:4" ht="20.25" customHeight="1" x14ac:dyDescent="0.25">
      <c r="A12" s="70" t="s">
        <v>13</v>
      </c>
      <c r="B12" s="16">
        <v>316.43026017674106</v>
      </c>
      <c r="C12" s="67">
        <v>58</v>
      </c>
      <c r="D12" s="39">
        <f t="shared" si="0"/>
        <v>374.43026017674106</v>
      </c>
    </row>
    <row r="13" spans="1:4" ht="20.25" customHeight="1" thickBot="1" x14ac:dyDescent="0.3">
      <c r="A13" s="71" t="s">
        <v>14</v>
      </c>
      <c r="B13" s="46">
        <v>323.59810820101342</v>
      </c>
      <c r="C13" s="72">
        <v>0</v>
      </c>
      <c r="D13" s="41">
        <f t="shared" si="0"/>
        <v>323.59810820101342</v>
      </c>
    </row>
    <row r="15" spans="1:4" ht="45.75" customHeight="1" x14ac:dyDescent="0.25">
      <c r="A15" s="75" t="s">
        <v>43</v>
      </c>
      <c r="B15" s="75"/>
      <c r="C15" s="75"/>
      <c r="D15" s="75"/>
    </row>
  </sheetData>
  <sortState ref="A8:D13">
    <sortCondition descending="1" ref="D8:D13"/>
  </sortState>
  <mergeCells count="1">
    <mergeCell ref="A15:D15"/>
  </mergeCells>
  <printOptions horizontalCentered="1"/>
  <pageMargins left="0.70866141732283472" right="0.70866141732283472" top="0.39370078740157483" bottom="0.98425196850393704"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workbookViewId="0">
      <selection activeCell="C29" sqref="C29"/>
    </sheetView>
  </sheetViews>
  <sheetFormatPr baseColWidth="10" defaultRowHeight="12.75" x14ac:dyDescent="0.25"/>
  <cols>
    <col min="1" max="1" width="33.7109375" style="1" customWidth="1"/>
    <col min="2" max="4" width="23.7109375" style="1" customWidth="1"/>
    <col min="5" max="16384" width="11.42578125" style="1"/>
  </cols>
  <sheetData>
    <row r="1" spans="1:4" ht="21" customHeight="1" x14ac:dyDescent="0.25"/>
    <row r="2" spans="1:4" ht="21" customHeight="1" x14ac:dyDescent="0.25"/>
    <row r="3" spans="1:4" ht="20.25" x14ac:dyDescent="0.35">
      <c r="A3" s="19" t="s">
        <v>33</v>
      </c>
    </row>
    <row r="4" spans="1:4" ht="20.25" x14ac:dyDescent="0.35">
      <c r="A4" s="20">
        <v>2017</v>
      </c>
    </row>
    <row r="5" spans="1:4" x14ac:dyDescent="0.25">
      <c r="A5" s="21" t="s">
        <v>32</v>
      </c>
    </row>
    <row r="6" spans="1:4" ht="13.5" thickBot="1" x14ac:dyDescent="0.3"/>
    <row r="7" spans="1:4" ht="55.5" customHeight="1" thickBot="1" x14ac:dyDescent="0.3">
      <c r="A7" s="43" t="s">
        <v>16</v>
      </c>
      <c r="B7" s="22" t="s">
        <v>26</v>
      </c>
      <c r="C7" s="66" t="s">
        <v>42</v>
      </c>
      <c r="D7" s="42" t="s">
        <v>27</v>
      </c>
    </row>
    <row r="8" spans="1:4" ht="20.25" customHeight="1" x14ac:dyDescent="0.25">
      <c r="A8" s="68" t="s">
        <v>18</v>
      </c>
      <c r="B8" s="45">
        <v>514.90793351348111</v>
      </c>
      <c r="C8" s="13">
        <v>109</v>
      </c>
      <c r="D8" s="38">
        <f t="shared" ref="D8:D15" si="0">B8+C8</f>
        <v>623.90793351348111</v>
      </c>
    </row>
    <row r="9" spans="1:4" ht="20.25" customHeight="1" x14ac:dyDescent="0.25">
      <c r="A9" s="70" t="s">
        <v>20</v>
      </c>
      <c r="B9" s="16">
        <v>354.32430678050497</v>
      </c>
      <c r="C9" s="15">
        <v>142</v>
      </c>
      <c r="D9" s="39">
        <f t="shared" si="0"/>
        <v>496.32430678050497</v>
      </c>
    </row>
    <row r="10" spans="1:4" ht="20.25" customHeight="1" x14ac:dyDescent="0.25">
      <c r="A10" s="70" t="s">
        <v>19</v>
      </c>
      <c r="B10" s="16">
        <v>363.47996788458551</v>
      </c>
      <c r="C10" s="15">
        <v>117</v>
      </c>
      <c r="D10" s="39">
        <f t="shared" si="0"/>
        <v>480.47996788458551</v>
      </c>
    </row>
    <row r="11" spans="1:4" ht="20.25" customHeight="1" x14ac:dyDescent="0.25">
      <c r="A11" s="70" t="s">
        <v>23</v>
      </c>
      <c r="B11" s="16">
        <v>328.72460620165845</v>
      </c>
      <c r="C11" s="15">
        <v>91</v>
      </c>
      <c r="D11" s="39">
        <f t="shared" si="0"/>
        <v>419.72460620165845</v>
      </c>
    </row>
    <row r="12" spans="1:4" ht="20.25" customHeight="1" x14ac:dyDescent="0.25">
      <c r="A12" s="70" t="s">
        <v>11</v>
      </c>
      <c r="B12" s="16">
        <v>312.48358261209364</v>
      </c>
      <c r="C12" s="67">
        <v>85</v>
      </c>
      <c r="D12" s="39">
        <f t="shared" si="0"/>
        <v>397.48358261209364</v>
      </c>
    </row>
    <row r="13" spans="1:4" ht="20.25" customHeight="1" x14ac:dyDescent="0.25">
      <c r="A13" s="70" t="s">
        <v>21</v>
      </c>
      <c r="B13" s="16">
        <v>315.35895457483616</v>
      </c>
      <c r="C13" s="15">
        <v>79</v>
      </c>
      <c r="D13" s="39">
        <f t="shared" si="0"/>
        <v>394.35895457483616</v>
      </c>
    </row>
    <row r="14" spans="1:4" ht="20.25" customHeight="1" x14ac:dyDescent="0.25">
      <c r="A14" s="70" t="s">
        <v>22</v>
      </c>
      <c r="B14" s="16">
        <v>306.93225913162428</v>
      </c>
      <c r="C14" s="15">
        <v>68</v>
      </c>
      <c r="D14" s="39">
        <f t="shared" si="0"/>
        <v>374.93225913162428</v>
      </c>
    </row>
    <row r="15" spans="1:4" ht="20.25" customHeight="1" thickBot="1" x14ac:dyDescent="0.3">
      <c r="A15" s="71" t="s">
        <v>14</v>
      </c>
      <c r="B15" s="46">
        <v>323.59810820101342</v>
      </c>
      <c r="C15" s="72">
        <v>0</v>
      </c>
      <c r="D15" s="41">
        <f t="shared" si="0"/>
        <v>323.59810820101342</v>
      </c>
    </row>
    <row r="16" spans="1:4" x14ac:dyDescent="0.25">
      <c r="A16" s="2"/>
    </row>
    <row r="17" spans="1:1" x14ac:dyDescent="0.25">
      <c r="A17" s="1" t="s">
        <v>41</v>
      </c>
    </row>
  </sheetData>
  <sortState ref="A8:D15">
    <sortCondition descending="1" ref="D8:D15"/>
  </sortState>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Solo IBI (6 grandes)</vt:lpstr>
      <vt:lpstr>Solo IBI (8 andaluzas)</vt:lpstr>
      <vt:lpstr>IBI + Basura (6 grandes)</vt:lpstr>
      <vt:lpstr>IBI + Basura (8 andaluzas)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González Arranz, Javier</dc:creator>
  <cp:lastModifiedBy>Moreno Sanz, Juan Antonio</cp:lastModifiedBy>
  <cp:lastPrinted>2019-02-14T11:58:40Z</cp:lastPrinted>
  <dcterms:created xsi:type="dcterms:W3CDTF">2017-03-13T12:26:06Z</dcterms:created>
  <dcterms:modified xsi:type="dcterms:W3CDTF">2019-02-14T12:16:37Z</dcterms:modified>
</cp:coreProperties>
</file>